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65" tabRatio="861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7 день " sheetId="16" r:id="rId7"/>
    <sheet name="8 день" sheetId="17" r:id="rId8"/>
    <sheet name="9 день" sheetId="18" r:id="rId9"/>
    <sheet name="10 день" sheetId="19" r:id="rId10"/>
    <sheet name="11 день" sheetId="20" r:id="rId11"/>
    <sheet name="12 день" sheetId="21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</sheets>
  <definedNames>
    <definedName name="_xlnm.Print_Area" localSheetId="9">'10 день'!$A$1:$U$17</definedName>
    <definedName name="_xlnm.Print_Area" localSheetId="20">'21 день'!$A$2:$S$16</definedName>
    <definedName name="_xlnm.Print_Area" localSheetId="7">'8 день'!$A$1:$T$17</definedName>
    <definedName name="_xlnm.Print_Area" localSheetId="8">'9 день'!$A$1:$V$17</definedName>
  </definedNames>
  <calcPr calcId="162913"/>
</workbook>
</file>

<file path=xl/calcChain.xml><?xml version="1.0" encoding="utf-8"?>
<calcChain xmlns="http://schemas.openxmlformats.org/spreadsheetml/2006/main">
  <c r="H13" i="10" l="1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F13" i="10"/>
  <c r="H13" i="18" l="1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F13" i="18"/>
  <c r="F13" i="13" l="1"/>
  <c r="K13" i="13"/>
  <c r="X13" i="29" l="1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K14" i="29" s="1"/>
  <c r="J13" i="29"/>
  <c r="I13" i="29"/>
  <c r="H13" i="29"/>
  <c r="F13" i="29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F13" i="26"/>
  <c r="X13" i="11" l="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K14" i="11" s="1"/>
  <c r="J13" i="11"/>
  <c r="I13" i="11"/>
  <c r="H13" i="11"/>
  <c r="F13" i="11"/>
  <c r="H13" i="24" l="1"/>
  <c r="I13" i="24"/>
  <c r="J13" i="24"/>
  <c r="K13" i="24"/>
  <c r="K14" i="24" s="1"/>
  <c r="L13" i="24"/>
  <c r="M13" i="24"/>
  <c r="N13" i="24"/>
  <c r="O13" i="24"/>
  <c r="P13" i="24"/>
  <c r="Q13" i="24"/>
  <c r="R13" i="24"/>
  <c r="S13" i="24"/>
  <c r="T13" i="24"/>
  <c r="U13" i="24"/>
  <c r="V13" i="24"/>
  <c r="W13" i="24"/>
  <c r="X13" i="24"/>
  <c r="X13" i="13" l="1"/>
  <c r="W13" i="13"/>
  <c r="V13" i="13"/>
  <c r="U13" i="13"/>
  <c r="T13" i="13"/>
  <c r="S13" i="13"/>
  <c r="R13" i="13"/>
  <c r="Q13" i="13"/>
  <c r="P13" i="13"/>
  <c r="O13" i="13"/>
  <c r="N13" i="13"/>
  <c r="M13" i="13"/>
  <c r="L13" i="13"/>
  <c r="J13" i="13"/>
  <c r="I13" i="13"/>
  <c r="H13" i="13"/>
  <c r="F13" i="19" l="1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H13" i="17"/>
  <c r="F13" i="17"/>
  <c r="K14" i="10" l="1"/>
  <c r="K13" i="14" l="1"/>
  <c r="K14" i="13" l="1"/>
  <c r="H13" i="21" l="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F13" i="21"/>
  <c r="I13" i="19" l="1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H13" i="19"/>
  <c r="F13" i="33" l="1"/>
  <c r="F13" i="32"/>
  <c r="F13" i="31"/>
  <c r="F13" i="30"/>
  <c r="F13" i="28"/>
  <c r="F13" i="27"/>
  <c r="F13" i="25"/>
  <c r="F13" i="24"/>
  <c r="F13" i="23"/>
  <c r="F13" i="22"/>
  <c r="F12" i="20"/>
  <c r="F13" i="16"/>
  <c r="F13" i="15"/>
  <c r="F13" i="14"/>
  <c r="F12" i="6"/>
  <c r="X13" i="33" l="1"/>
  <c r="W13" i="33"/>
  <c r="V13" i="33"/>
  <c r="U13" i="33"/>
  <c r="T13" i="33"/>
  <c r="S13" i="33"/>
  <c r="R13" i="33"/>
  <c r="Q13" i="33"/>
  <c r="P13" i="33"/>
  <c r="O13" i="33"/>
  <c r="N13" i="33"/>
  <c r="M13" i="33"/>
  <c r="L13" i="33"/>
  <c r="S13" i="32"/>
  <c r="T13" i="32"/>
  <c r="U13" i="32"/>
  <c r="V13" i="32"/>
  <c r="W13" i="32"/>
  <c r="X13" i="32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X13" i="30"/>
  <c r="T13" i="30"/>
  <c r="U13" i="30"/>
  <c r="V13" i="30"/>
  <c r="W13" i="30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T13" i="25"/>
  <c r="U13" i="25"/>
  <c r="V13" i="25"/>
  <c r="W13" i="25"/>
  <c r="X13" i="25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X13" i="14" l="1"/>
  <c r="W13" i="14"/>
  <c r="V13" i="14"/>
  <c r="U13" i="14"/>
  <c r="T13" i="14"/>
  <c r="S13" i="14"/>
  <c r="R13" i="14"/>
  <c r="Q13" i="14"/>
  <c r="P13" i="14"/>
  <c r="O13" i="14"/>
  <c r="N13" i="14"/>
  <c r="M13" i="14"/>
  <c r="L13" i="14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20" l="1"/>
  <c r="K14" i="17" l="1"/>
  <c r="K13" i="20" l="1"/>
  <c r="K12" i="6" l="1"/>
  <c r="K13" i="31" l="1"/>
  <c r="K13" i="30"/>
  <c r="K13" i="27"/>
  <c r="K13" i="25"/>
  <c r="K13" i="23"/>
  <c r="K13" i="22"/>
  <c r="H12" i="20"/>
  <c r="K13" i="16" l="1"/>
  <c r="I13" i="16"/>
  <c r="H13" i="16"/>
  <c r="K13" i="15"/>
  <c r="H13" i="15"/>
  <c r="H12" i="6" l="1"/>
  <c r="K14" i="15" l="1"/>
  <c r="K14" i="25" l="1"/>
  <c r="I13" i="25"/>
  <c r="J13" i="25"/>
  <c r="L13" i="25"/>
  <c r="M13" i="25"/>
  <c r="N13" i="25"/>
  <c r="O13" i="25"/>
  <c r="P13" i="25"/>
  <c r="Q13" i="25"/>
  <c r="R13" i="25"/>
  <c r="S13" i="25"/>
  <c r="H13" i="25"/>
  <c r="H13" i="33" l="1"/>
  <c r="I13" i="33"/>
  <c r="J13" i="33"/>
  <c r="K13" i="33"/>
  <c r="K14" i="33" s="1"/>
  <c r="I13" i="32" l="1"/>
  <c r="J13" i="32"/>
  <c r="K13" i="32"/>
  <c r="K14" i="32" s="1"/>
  <c r="L13" i="32"/>
  <c r="M13" i="32"/>
  <c r="N13" i="32"/>
  <c r="O13" i="32"/>
  <c r="P13" i="32"/>
  <c r="Q13" i="32"/>
  <c r="R13" i="32"/>
  <c r="H13" i="32"/>
  <c r="H13" i="31"/>
  <c r="I13" i="31"/>
  <c r="J13" i="31"/>
  <c r="K14" i="31"/>
  <c r="H13" i="30" l="1"/>
  <c r="I13" i="30"/>
  <c r="J13" i="30"/>
  <c r="K14" i="30"/>
  <c r="L13" i="30"/>
  <c r="M13" i="30"/>
  <c r="N13" i="30"/>
  <c r="O13" i="30"/>
  <c r="P13" i="30"/>
  <c r="Q13" i="30"/>
  <c r="R13" i="30"/>
  <c r="S13" i="30"/>
  <c r="K13" i="28"/>
  <c r="K14" i="28" s="1"/>
  <c r="J13" i="28"/>
  <c r="I13" i="28"/>
  <c r="H13" i="28"/>
  <c r="H13" i="27"/>
  <c r="I13" i="27"/>
  <c r="J13" i="27"/>
  <c r="K14" i="27"/>
  <c r="K14" i="26" l="1"/>
  <c r="H13" i="23" l="1"/>
  <c r="I13" i="23"/>
  <c r="J13" i="23"/>
  <c r="K14" i="23"/>
  <c r="H13" i="22"/>
  <c r="I13" i="22"/>
  <c r="J13" i="22"/>
  <c r="K14" i="22"/>
  <c r="K14" i="21"/>
  <c r="I12" i="20"/>
  <c r="J12" i="20"/>
  <c r="K14" i="19"/>
  <c r="K14" i="18" l="1"/>
  <c r="J13" i="16" l="1"/>
  <c r="K14" i="16"/>
  <c r="J13" i="15"/>
  <c r="I13" i="15"/>
  <c r="K14" i="14" l="1"/>
  <c r="J13" i="14"/>
  <c r="I13" i="14"/>
  <c r="H13" i="14"/>
  <c r="I12" i="6" l="1"/>
  <c r="J12" i="6"/>
  <c r="K13" i="6"/>
</calcChain>
</file>

<file path=xl/sharedStrings.xml><?xml version="1.0" encoding="utf-8"?>
<sst xmlns="http://schemas.openxmlformats.org/spreadsheetml/2006/main" count="1157" uniqueCount="139">
  <si>
    <t xml:space="preserve"> Прием пищи</t>
  </si>
  <si>
    <t>день</t>
  </si>
  <si>
    <t xml:space="preserve"> отд/корп.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</si>
  <si>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</si>
  <si>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</si>
  <si>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</si>
  <si>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</si>
  <si>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</si>
  <si>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</si>
  <si>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</si>
  <si>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</si>
  <si>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</si>
  <si>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</si>
  <si>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</si>
  <si>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</si>
  <si>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</si>
  <si>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</si>
  <si>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</si>
  <si>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</si>
  <si>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</si>
  <si>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</si>
  <si>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</si>
  <si>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</si>
  <si>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</si>
  <si>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</si>
  <si>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</si>
  <si>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</si>
  <si>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</si>
  <si>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</si>
  <si>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</si>
  <si>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</si>
  <si>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</si>
  <si>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</si>
  <si>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</si>
  <si>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</si>
  <si>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</si>
  <si>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</si>
  <si>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</si>
  <si>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</si>
  <si>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</si>
  <si>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</si>
  <si>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</si>
  <si>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</si>
  <si>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</si>
  <si>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</si>
  <si>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</si>
  <si>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</si>
  <si>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</si>
  <si>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</si>
  <si>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</si>
  <si>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гарнир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</si>
  <si>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</si>
  <si>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</si>
  <si>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</si>
  <si>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</si>
  <si>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</si>
  <si>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</si>
  <si>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о/о**</t>
  </si>
  <si>
    <t>Суп гороховый с мясом</t>
  </si>
  <si>
    <t>Борщ с мясом и сметаной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</si>
  <si>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</si>
  <si>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</si>
  <si>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</si>
  <si>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>Закуска</t>
  </si>
  <si>
    <t>Салат из свеклы с сыром и чесноком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</si>
  <si>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</si>
  <si>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</si>
  <si>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</si>
  <si>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</si>
  <si>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</si>
  <si>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Гуляш (говядина)</t>
  </si>
  <si>
    <t>Икра свекольная</t>
  </si>
  <si>
    <t>Суп куриный с вермишелью</t>
  </si>
  <si>
    <t xml:space="preserve">Картофельное пюре с маслом </t>
  </si>
  <si>
    <t>Сок фруктовый (ананасовый)</t>
  </si>
  <si>
    <t>Филе птицы тушеное в томатном соусе</t>
  </si>
  <si>
    <t>Рис отварной с маслом</t>
  </si>
  <si>
    <t xml:space="preserve">Каша  пшенная вязкая с маслом 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</si>
  <si>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</si>
  <si>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</si>
  <si>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</si>
  <si>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</si>
  <si>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>Зраза мясная ленивая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</si>
  <si>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</si>
  <si>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</si>
  <si>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</si>
  <si>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</si>
  <si>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</si>
  <si>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</si>
  <si>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</si>
  <si>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</si>
  <si>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</si>
  <si>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</si>
  <si>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</si>
  <si>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</si>
  <si>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</si>
  <si>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</si>
  <si>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</si>
  <si>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о/о*</t>
  </si>
  <si>
    <t>Компот из смеси фруктов и ягод (из смеси фруктов: яблоко, клубника, вишня, слива)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</si>
  <si>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</si>
  <si>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</si>
  <si>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</si>
  <si>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</si>
  <si>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>Салат из свежих овощей</t>
  </si>
  <si>
    <t>Салат из свежих огурцов</t>
  </si>
  <si>
    <t>Напиток плодово-ягодный витаминизированный (черносмородиновый)</t>
  </si>
  <si>
    <t>Кисель витаминизированный плодово – ягодный   (яблочно-облепиховый)</t>
  </si>
  <si>
    <t>Напиток плодово – ягодный витаминизированный (черносмородиновый)</t>
  </si>
  <si>
    <t>Икра овощная</t>
  </si>
  <si>
    <t xml:space="preserve">Кукуруза консервированная </t>
  </si>
  <si>
    <t>Бефстроганов  (говядина)</t>
  </si>
  <si>
    <t>Плов с мясом (говядина)</t>
  </si>
  <si>
    <t>Курица запеченная с сыром</t>
  </si>
  <si>
    <t>Сложный гарнир №8 (картофельное пюре, капуста брокколи тушеная) NEW</t>
  </si>
  <si>
    <t xml:space="preserve">Картофель отварной с маслом и зеленью </t>
  </si>
  <si>
    <t>Биточек из птицы</t>
  </si>
  <si>
    <t>Бефстроганов (говядина)</t>
  </si>
  <si>
    <t>Рыба  тушенная с овощами (минтай)</t>
  </si>
  <si>
    <t xml:space="preserve">Салат оливье школьный (картофель, морковь, соленый огурец, зеленый горошек, масло) </t>
  </si>
  <si>
    <t>Суп овощной с мясом</t>
  </si>
  <si>
    <t>Филе птицы тушеное с овощами (филе птицы, лук, морковь, томатная паста, сметана)</t>
  </si>
  <si>
    <t>Мясо тушеное (говядина)</t>
  </si>
  <si>
    <t>Компот из  сухофруктов</t>
  </si>
  <si>
    <t xml:space="preserve">1 блюдо </t>
  </si>
  <si>
    <t>Огурцы порционнаые</t>
  </si>
  <si>
    <t>Филе птицы тушенное в сливочно-сырном соусе</t>
  </si>
  <si>
    <t>Рассольник с мясом и сметаной и перловой крупой</t>
  </si>
  <si>
    <t>33 СД</t>
  </si>
  <si>
    <t>Печень говяжья тушеная в сметанном соусе</t>
  </si>
  <si>
    <t>Салат из фасоли с морковью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</si>
  <si>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</si>
  <si>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</si>
  <si>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</si>
  <si>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Картофель отварной с маслом и зеленью</t>
  </si>
  <si>
    <t>Суп - пюре картофельный с  фрикадельками и гренками</t>
  </si>
  <si>
    <t>Биточек из рыбы</t>
  </si>
  <si>
    <t xml:space="preserve"> Школа МБОУ "Звездненская СОШ"</t>
  </si>
  <si>
    <t>Школа МБОУ "Звездненская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</si>
</sst>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11" xfId="0" applyFont="1" applyBorder="1"/>
    <xf numFmtId="0" fontId="5" fillId="0" borderId="6" xfId="1" applyFont="1" applyBorder="1" applyAlignment="1">
      <alignment horizontal="center"/>
    </xf>
    <xf numFmtId="0" fontId="11" fillId="0" borderId="0" xfId="0" applyFont="1" applyBorder="1"/>
    <xf numFmtId="0" fontId="10" fillId="0" borderId="0" xfId="0" applyFont="1" applyBorder="1"/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6" xfId="0" applyFont="1" applyBorder="1"/>
    <xf numFmtId="0" fontId="6" fillId="0" borderId="47" xfId="0" applyFont="1" applyBorder="1"/>
    <xf numFmtId="0" fontId="10" fillId="0" borderId="48" xfId="0" applyFont="1" applyBorder="1"/>
    <xf numFmtId="0" fontId="10" fillId="2" borderId="48" xfId="0" applyFont="1" applyFill="1" applyBorder="1"/>
    <xf numFmtId="0" fontId="10" fillId="0" borderId="46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9" fillId="2" borderId="48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0" borderId="33" xfId="0" applyFont="1" applyBorder="1"/>
    <xf numFmtId="0" fontId="9" fillId="2" borderId="33" xfId="0" applyFont="1" applyFill="1" applyBorder="1"/>
    <xf numFmtId="0" fontId="9" fillId="0" borderId="33" xfId="0" applyFont="1" applyBorder="1"/>
    <xf numFmtId="0" fontId="0" fillId="0" borderId="0" xfId="0" applyAlignment="1"/>
    <xf numFmtId="0" fontId="9" fillId="2" borderId="47" xfId="0" applyFont="1" applyFill="1" applyBorder="1"/>
    <xf numFmtId="0" fontId="10" fillId="2" borderId="19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2" borderId="0" xfId="0" applyFont="1" applyFill="1" applyBorder="1"/>
    <xf numFmtId="0" fontId="7" fillId="0" borderId="34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7" xfId="0" applyFont="1" applyFill="1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6" fillId="0" borderId="31" xfId="0" applyFont="1" applyBorder="1"/>
    <xf numFmtId="0" fontId="6" fillId="0" borderId="34" xfId="0" applyFont="1" applyBorder="1"/>
    <xf numFmtId="0" fontId="10" fillId="2" borderId="33" xfId="0" applyFont="1" applyFill="1" applyBorder="1"/>
    <xf numFmtId="0" fontId="10" fillId="0" borderId="31" xfId="0" applyFont="1" applyBorder="1"/>
    <xf numFmtId="0" fontId="9" fillId="2" borderId="34" xfId="0" applyFont="1" applyFill="1" applyBorder="1"/>
    <xf numFmtId="0" fontId="10" fillId="0" borderId="43" xfId="0" applyFont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10" fillId="0" borderId="37" xfId="0" applyFont="1" applyBorder="1" applyAlignment="1"/>
    <xf numFmtId="0" fontId="10" fillId="2" borderId="37" xfId="0" applyFont="1" applyFill="1" applyBorder="1" applyAlignment="1"/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left" wrapText="1"/>
    </xf>
    <xf numFmtId="0" fontId="12" fillId="2" borderId="3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2" borderId="25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0" xfId="0" applyFont="1" applyFill="1" applyBorder="1" applyAlignment="1">
      <alignment horizontal="left"/>
    </xf>
    <xf numFmtId="0" fontId="10" fillId="0" borderId="37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wrapText="1"/>
    </xf>
    <xf numFmtId="0" fontId="6" fillId="2" borderId="39" xfId="0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0" fontId="10" fillId="0" borderId="51" xfId="0" applyFont="1" applyBorder="1" applyAlignment="1">
      <alignment horizontal="center" wrapText="1"/>
    </xf>
    <xf numFmtId="0" fontId="10" fillId="2" borderId="5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10" fillId="2" borderId="5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7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7" xfId="0" applyFont="1" applyBorder="1" applyAlignment="1">
      <alignment wrapText="1"/>
    </xf>
    <xf numFmtId="0" fontId="10" fillId="0" borderId="55" xfId="0" applyFont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5" fillId="0" borderId="57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7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2" borderId="37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5" fillId="0" borderId="29" xfId="0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0" fontId="8" fillId="0" borderId="46" xfId="0" applyFont="1" applyBorder="1" applyAlignment="1"/>
    <xf numFmtId="0" fontId="10" fillId="2" borderId="38" xfId="0" applyFont="1" applyFill="1" applyBorder="1" applyAlignment="1"/>
    <xf numFmtId="0" fontId="7" fillId="0" borderId="4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0" borderId="34" xfId="0" applyFont="1" applyBorder="1"/>
    <xf numFmtId="0" fontId="9" fillId="0" borderId="5" xfId="0" applyFont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10" fillId="0" borderId="42" xfId="0" applyFont="1" applyBorder="1" applyAlignment="1"/>
    <xf numFmtId="164" fontId="5" fillId="2" borderId="37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1" xfId="0" applyFont="1" applyBorder="1"/>
    <xf numFmtId="0" fontId="10" fillId="0" borderId="5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6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0" borderId="51" xfId="1" applyFont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6" fillId="0" borderId="17" xfId="0" applyFont="1" applyBorder="1"/>
    <xf numFmtId="0" fontId="10" fillId="0" borderId="2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2" borderId="37" xfId="0" applyFont="1" applyFill="1" applyBorder="1" applyAlignment="1"/>
    <xf numFmtId="164" fontId="6" fillId="0" borderId="37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0" fillId="0" borderId="25" xfId="0" applyFont="1" applyBorder="1" applyAlignment="1">
      <alignment horizontal="right"/>
    </xf>
    <xf numFmtId="0" fontId="7" fillId="0" borderId="40" xfId="0" applyFont="1" applyBorder="1"/>
    <xf numFmtId="0" fontId="5" fillId="0" borderId="2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50" xfId="0" applyNumberFormat="1" applyFont="1" applyBorder="1" applyAlignment="1">
      <alignment horizontal="center"/>
    </xf>
    <xf numFmtId="0" fontId="10" fillId="0" borderId="37" xfId="0" applyFont="1" applyFill="1" applyBorder="1" applyAlignment="1"/>
    <xf numFmtId="0" fontId="5" fillId="0" borderId="37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6" xfId="0" applyFont="1" applyBorder="1" applyAlignment="1">
      <alignment wrapText="1"/>
    </xf>
    <xf numFmtId="0" fontId="7" fillId="2" borderId="38" xfId="0" applyFont="1" applyFill="1" applyBorder="1" applyAlignment="1"/>
    <xf numFmtId="0" fontId="7" fillId="0" borderId="60" xfId="0" applyFont="1" applyBorder="1" applyAlignment="1">
      <alignment horizontal="center"/>
    </xf>
    <xf numFmtId="0" fontId="9" fillId="0" borderId="31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2" borderId="37" xfId="0" applyFont="1" applyFill="1" applyBorder="1" applyAlignment="1">
      <alignment wrapText="1"/>
    </xf>
    <xf numFmtId="0" fontId="9" fillId="2" borderId="37" xfId="0" applyFont="1" applyFill="1" applyBorder="1" applyAlignment="1">
      <alignment horizontal="center"/>
    </xf>
    <xf numFmtId="0" fontId="1" fillId="0" borderId="0" xfId="0" applyFont="1" applyBorder="1"/>
    <xf numFmtId="0" fontId="6" fillId="2" borderId="38" xfId="0" applyFont="1" applyFill="1" applyBorder="1" applyAlignment="1">
      <alignment horizontal="center"/>
    </xf>
    <xf numFmtId="2" fontId="6" fillId="2" borderId="38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6" fillId="2" borderId="0" xfId="0" applyFont="1" applyFill="1" applyBorder="1"/>
    <xf numFmtId="0" fontId="5" fillId="2" borderId="12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/>
    </xf>
    <xf numFmtId="0" fontId="10" fillId="2" borderId="39" xfId="0" applyFont="1" applyFill="1" applyBorder="1" applyAlignment="1"/>
    <xf numFmtId="0" fontId="10" fillId="0" borderId="36" xfId="0" applyFont="1" applyBorder="1" applyAlignment="1"/>
    <xf numFmtId="0" fontId="10" fillId="2" borderId="50" xfId="0" applyFont="1" applyFill="1" applyBorder="1" applyAlignment="1"/>
    <xf numFmtId="0" fontId="10" fillId="2" borderId="53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2" borderId="51" xfId="0" applyFont="1" applyFill="1" applyBorder="1" applyAlignment="1"/>
    <xf numFmtId="0" fontId="7" fillId="2" borderId="51" xfId="0" applyFont="1" applyFill="1" applyBorder="1" applyAlignment="1"/>
    <xf numFmtId="0" fontId="7" fillId="2" borderId="52" xfId="0" applyFont="1" applyFill="1" applyBorder="1" applyAlignment="1"/>
    <xf numFmtId="0" fontId="10" fillId="2" borderId="55" xfId="0" applyFont="1" applyFill="1" applyBorder="1" applyAlignment="1"/>
    <xf numFmtId="0" fontId="10" fillId="2" borderId="51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2" borderId="39" xfId="0" applyFont="1" applyFill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164" fontId="5" fillId="2" borderId="51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0" borderId="43" xfId="0" applyFont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0" fontId="9" fillId="2" borderId="38" xfId="0" applyFont="1" applyFill="1" applyBorder="1" applyAlignment="1"/>
    <xf numFmtId="2" fontId="6" fillId="2" borderId="50" xfId="0" applyNumberFormat="1" applyFont="1" applyFill="1" applyBorder="1" applyAlignment="1">
      <alignment horizontal="center"/>
    </xf>
    <xf numFmtId="164" fontId="6" fillId="2" borderId="45" xfId="0" applyNumberFormat="1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57" xfId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9" fillId="2" borderId="50" xfId="0" applyFont="1" applyFill="1" applyBorder="1" applyAlignment="1"/>
    <xf numFmtId="0" fontId="7" fillId="0" borderId="59" xfId="0" applyFont="1" applyBorder="1" applyAlignment="1">
      <alignment horizontal="center" wrapText="1"/>
    </xf>
    <xf numFmtId="0" fontId="7" fillId="0" borderId="61" xfId="0" applyFont="1" applyBorder="1" applyAlignment="1">
      <alignment horizontal="center"/>
    </xf>
    <xf numFmtId="0" fontId="2" fillId="0" borderId="0" xfId="1"/>
    <xf numFmtId="0" fontId="7" fillId="0" borderId="6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2" borderId="51" xfId="0" applyFont="1" applyFill="1" applyBorder="1" applyAlignment="1">
      <alignment horizontal="right"/>
    </xf>
    <xf numFmtId="0" fontId="6" fillId="0" borderId="33" xfId="0" applyFont="1" applyBorder="1"/>
    <xf numFmtId="0" fontId="10" fillId="0" borderId="55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5" fillId="0" borderId="51" xfId="0" applyFont="1" applyBorder="1" applyAlignment="1">
      <alignment horizontal="center"/>
    </xf>
    <xf numFmtId="164" fontId="5" fillId="0" borderId="51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7" fillId="0" borderId="60" xfId="0" applyFont="1" applyBorder="1" applyAlignment="1">
      <alignment horizontal="center" wrapText="1"/>
    </xf>
    <xf numFmtId="0" fontId="7" fillId="0" borderId="69" xfId="0" applyFont="1" applyBorder="1" applyAlignment="1">
      <alignment horizontal="center"/>
    </xf>
    <xf numFmtId="0" fontId="10" fillId="0" borderId="51" xfId="0" applyFont="1" applyBorder="1" applyAlignment="1"/>
    <xf numFmtId="0" fontId="10" fillId="2" borderId="52" xfId="0" applyFont="1" applyFill="1" applyBorder="1" applyAlignment="1"/>
    <xf numFmtId="0" fontId="10" fillId="2" borderId="43" xfId="0" applyFont="1" applyFill="1" applyBorder="1" applyAlignment="1">
      <alignment horizontal="center"/>
    </xf>
    <xf numFmtId="0" fontId="10" fillId="2" borderId="31" xfId="0" applyFont="1" applyFill="1" applyBorder="1"/>
    <xf numFmtId="0" fontId="5" fillId="2" borderId="43" xfId="1" applyFont="1" applyFill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9" fillId="0" borderId="0" xfId="0" applyFont="1" applyBorder="1"/>
    <xf numFmtId="0" fontId="9" fillId="0" borderId="41" xfId="0" applyFont="1" applyBorder="1"/>
    <xf numFmtId="0" fontId="11" fillId="2" borderId="0" xfId="0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2" fontId="7" fillId="2" borderId="50" xfId="0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0" fillId="2" borderId="55" xfId="0" applyFont="1" applyFill="1" applyBorder="1" applyAlignment="1">
      <alignment wrapText="1"/>
    </xf>
    <xf numFmtId="0" fontId="5" fillId="2" borderId="51" xfId="0" applyFont="1" applyFill="1" applyBorder="1" applyAlignment="1">
      <alignment horizontal="center" wrapText="1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68" xfId="0" applyFont="1" applyFill="1" applyBorder="1" applyAlignment="1">
      <alignment horizontal="center"/>
    </xf>
    <xf numFmtId="0" fontId="7" fillId="0" borderId="37" xfId="0" applyFont="1" applyFill="1" applyBorder="1" applyAlignment="1"/>
    <xf numFmtId="0" fontId="10" fillId="0" borderId="2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4" fontId="6" fillId="0" borderId="5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left"/>
    </xf>
    <xf numFmtId="0" fontId="9" fillId="0" borderId="43" xfId="0" applyFont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9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6" fillId="0" borderId="48" xfId="0" applyFont="1" applyBorder="1"/>
    <xf numFmtId="0" fontId="15" fillId="0" borderId="5" xfId="0" applyFont="1" applyBorder="1" applyAlignment="1">
      <alignment horizontal="center" wrapText="1"/>
    </xf>
    <xf numFmtId="0" fontId="10" fillId="0" borderId="37" xfId="0" applyFont="1" applyFill="1" applyBorder="1" applyAlignment="1">
      <alignment wrapText="1"/>
    </xf>
    <xf numFmtId="0" fontId="10" fillId="0" borderId="3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0" fontId="10" fillId="0" borderId="36" xfId="0" applyFont="1" applyFill="1" applyBorder="1" applyAlignment="1">
      <alignment wrapText="1"/>
    </xf>
    <xf numFmtId="0" fontId="5" fillId="2" borderId="58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9" fillId="0" borderId="40" xfId="0" applyFont="1" applyBorder="1" applyAlignment="1"/>
    <xf numFmtId="0" fontId="7" fillId="0" borderId="46" xfId="0" applyFont="1" applyBorder="1" applyAlignment="1">
      <alignment horizontal="center"/>
    </xf>
    <xf numFmtId="0" fontId="7" fillId="0" borderId="41" xfId="0" applyFont="1" applyBorder="1" applyAlignment="1"/>
    <xf numFmtId="0" fontId="10" fillId="0" borderId="55" xfId="0" applyFont="1" applyBorder="1" applyAlignment="1"/>
    <xf numFmtId="0" fontId="10" fillId="0" borderId="25" xfId="0" applyFont="1" applyBorder="1" applyAlignment="1"/>
    <xf numFmtId="0" fontId="10" fillId="0" borderId="5" xfId="0" applyFont="1" applyFill="1" applyBorder="1" applyAlignment="1"/>
    <xf numFmtId="0" fontId="9" fillId="0" borderId="37" xfId="0" applyFont="1" applyBorder="1" applyAlignment="1"/>
    <xf numFmtId="0" fontId="9" fillId="0" borderId="5" xfId="0" applyFont="1" applyBorder="1" applyAlignment="1"/>
    <xf numFmtId="0" fontId="9" fillId="0" borderId="38" xfId="0" applyFont="1" applyBorder="1" applyAlignment="1"/>
    <xf numFmtId="0" fontId="7" fillId="2" borderId="50" xfId="0" applyFont="1" applyFill="1" applyBorder="1" applyAlignment="1"/>
    <xf numFmtId="0" fontId="9" fillId="0" borderId="50" xfId="0" applyFont="1" applyBorder="1" applyAlignment="1"/>
    <xf numFmtId="0" fontId="10" fillId="0" borderId="30" xfId="0" applyFont="1" applyBorder="1" applyAlignment="1"/>
    <xf numFmtId="0" fontId="10" fillId="0" borderId="18" xfId="0" applyFont="1" applyBorder="1" applyAlignment="1"/>
    <xf numFmtId="0" fontId="10" fillId="0" borderId="19" xfId="0" applyFont="1" applyBorder="1" applyAlignment="1"/>
    <xf numFmtId="0" fontId="9" fillId="0" borderId="30" xfId="0" applyFont="1" applyBorder="1" applyAlignment="1"/>
    <xf numFmtId="0" fontId="9" fillId="0" borderId="21" xfId="0" applyFont="1" applyBorder="1" applyAlignment="1"/>
    <xf numFmtId="0" fontId="9" fillId="0" borderId="18" xfId="0" applyFont="1" applyBorder="1" applyAlignment="1"/>
    <xf numFmtId="0" fontId="9" fillId="0" borderId="19" xfId="0" applyFont="1" applyBorder="1" applyAlignment="1"/>
    <xf numFmtId="0" fontId="6" fillId="0" borderId="46" xfId="0" applyFont="1" applyBorder="1" applyAlignment="1"/>
    <xf numFmtId="0" fontId="7" fillId="0" borderId="31" xfId="0" applyFont="1" applyBorder="1" applyAlignment="1"/>
    <xf numFmtId="0" fontId="7" fillId="0" borderId="40" xfId="0" applyFont="1" applyBorder="1" applyAlignment="1"/>
    <xf numFmtId="0" fontId="7" fillId="0" borderId="32" xfId="0" applyFont="1" applyBorder="1" applyAlignment="1"/>
    <xf numFmtId="0" fontId="7" fillId="0" borderId="46" xfId="0" applyFont="1" applyBorder="1" applyAlignment="1"/>
    <xf numFmtId="0" fontId="6" fillId="0" borderId="47" xfId="0" applyFont="1" applyBorder="1" applyAlignment="1"/>
    <xf numFmtId="0" fontId="7" fillId="0" borderId="47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10" fillId="0" borderId="51" xfId="0" applyFont="1" applyFill="1" applyBorder="1" applyAlignment="1"/>
    <xf numFmtId="0" fontId="10" fillId="2" borderId="25" xfId="0" applyFont="1" applyFill="1" applyBorder="1" applyAlignment="1"/>
    <xf numFmtId="0" fontId="6" fillId="0" borderId="31" xfId="0" applyFont="1" applyBorder="1" applyAlignment="1"/>
    <xf numFmtId="0" fontId="8" fillId="0" borderId="40" xfId="0" applyFont="1" applyBorder="1" applyAlignment="1"/>
    <xf numFmtId="0" fontId="9" fillId="0" borderId="46" xfId="0" applyFont="1" applyBorder="1" applyAlignment="1"/>
    <xf numFmtId="0" fontId="7" fillId="0" borderId="25" xfId="0" applyFont="1" applyBorder="1" applyAlignment="1"/>
    <xf numFmtId="0" fontId="6" fillId="0" borderId="34" xfId="0" applyFont="1" applyBorder="1" applyAlignment="1"/>
    <xf numFmtId="0" fontId="6" fillId="0" borderId="41" xfId="0" applyFont="1" applyBorder="1" applyAlignment="1"/>
    <xf numFmtId="0" fontId="10" fillId="0" borderId="29" xfId="0" applyFont="1" applyBorder="1" applyAlignment="1"/>
    <xf numFmtId="0" fontId="10" fillId="0" borderId="1" xfId="0" applyFont="1" applyBorder="1" applyAlignment="1"/>
    <xf numFmtId="0" fontId="10" fillId="0" borderId="16" xfId="0" applyFont="1" applyBorder="1" applyAlignment="1"/>
    <xf numFmtId="0" fontId="6" fillId="0" borderId="48" xfId="0" applyFont="1" applyBorder="1" applyAlignment="1"/>
    <xf numFmtId="0" fontId="7" fillId="0" borderId="0" xfId="0" applyFont="1" applyBorder="1" applyAlignment="1"/>
    <xf numFmtId="0" fontId="10" fillId="0" borderId="38" xfId="0" applyFont="1" applyBorder="1" applyAlignment="1"/>
    <xf numFmtId="0" fontId="10" fillId="0" borderId="68" xfId="0" applyFont="1" applyFill="1" applyBorder="1" applyAlignment="1"/>
    <xf numFmtId="0" fontId="10" fillId="0" borderId="42" xfId="0" applyFont="1" applyFill="1" applyBorder="1" applyAlignment="1">
      <alignment wrapText="1"/>
    </xf>
    <xf numFmtId="0" fontId="14" fillId="0" borderId="58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9" fillId="0" borderId="50" xfId="0" applyFont="1" applyFill="1" applyBorder="1" applyAlignment="1"/>
    <xf numFmtId="0" fontId="7" fillId="0" borderId="38" xfId="0" applyFont="1" applyFill="1" applyBorder="1" applyAlignment="1"/>
    <xf numFmtId="0" fontId="6" fillId="0" borderId="0" xfId="0" applyFont="1" applyBorder="1" applyAlignment="1"/>
    <xf numFmtId="0" fontId="7" fillId="0" borderId="33" xfId="0" applyFont="1" applyBorder="1" applyAlignment="1"/>
    <xf numFmtId="0" fontId="9" fillId="0" borderId="20" xfId="0" applyFont="1" applyBorder="1" applyAlignment="1"/>
    <xf numFmtId="0" fontId="10" fillId="0" borderId="36" xfId="0" applyFont="1" applyFill="1" applyBorder="1" applyAlignment="1"/>
    <xf numFmtId="0" fontId="14" fillId="0" borderId="36" xfId="0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19" xfId="0" applyBorder="1" applyAlignment="1"/>
    <xf numFmtId="0" fontId="10" fillId="2" borderId="36" xfId="0" applyFont="1" applyFill="1" applyBorder="1" applyAlignment="1"/>
    <xf numFmtId="0" fontId="10" fillId="0" borderId="25" xfId="0" applyFont="1" applyFill="1" applyBorder="1" applyAlignment="1"/>
    <xf numFmtId="0" fontId="10" fillId="2" borderId="43" xfId="0" applyFont="1" applyFill="1" applyBorder="1" applyAlignment="1"/>
    <xf numFmtId="0" fontId="10" fillId="0" borderId="43" xfId="0" applyFont="1" applyBorder="1" applyAlignment="1"/>
    <xf numFmtId="0" fontId="14" fillId="0" borderId="26" xfId="0" applyFont="1" applyBorder="1" applyAlignment="1">
      <alignment horizontal="center" wrapText="1"/>
    </xf>
    <xf numFmtId="0" fontId="10" fillId="0" borderId="43" xfId="0" applyFont="1" applyFill="1" applyBorder="1" applyAlignment="1"/>
    <xf numFmtId="0" fontId="10" fillId="0" borderId="51" xfId="0" applyFont="1" applyFill="1" applyBorder="1" applyAlignment="1">
      <alignment horizontal="center" wrapText="1"/>
    </xf>
    <xf numFmtId="0" fontId="9" fillId="0" borderId="43" xfId="0" applyFont="1" applyBorder="1" applyAlignment="1"/>
    <xf numFmtId="0" fontId="9" fillId="0" borderId="45" xfId="0" applyFont="1" applyBorder="1" applyAlignment="1"/>
    <xf numFmtId="0" fontId="9" fillId="0" borderId="52" xfId="0" applyFont="1" applyBorder="1" applyAlignment="1"/>
    <xf numFmtId="0" fontId="9" fillId="2" borderId="43" xfId="0" applyFont="1" applyFill="1" applyBorder="1" applyAlignment="1"/>
    <xf numFmtId="0" fontId="9" fillId="2" borderId="45" xfId="0" applyFont="1" applyFill="1" applyBorder="1" applyAlignment="1"/>
    <xf numFmtId="0" fontId="14" fillId="0" borderId="42" xfId="0" applyFont="1" applyBorder="1" applyAlignment="1">
      <alignment horizontal="center" wrapText="1"/>
    </xf>
    <xf numFmtId="0" fontId="9" fillId="2" borderId="25" xfId="0" applyFont="1" applyFill="1" applyBorder="1" applyAlignment="1"/>
    <xf numFmtId="0" fontId="8" fillId="0" borderId="32" xfId="0" applyFont="1" applyBorder="1" applyAlignment="1"/>
    <xf numFmtId="0" fontId="10" fillId="2" borderId="44" xfId="0" applyFont="1" applyFill="1" applyBorder="1" applyAlignment="1"/>
    <xf numFmtId="0" fontId="7" fillId="0" borderId="67" xfId="0" applyFont="1" applyBorder="1" applyAlignment="1"/>
    <xf numFmtId="0" fontId="9" fillId="0" borderId="51" xfId="0" applyFont="1" applyBorder="1" applyAlignment="1"/>
    <xf numFmtId="0" fontId="10" fillId="2" borderId="54" xfId="0" applyFont="1" applyFill="1" applyBorder="1" applyAlignment="1"/>
    <xf numFmtId="0" fontId="9" fillId="2" borderId="52" xfId="0" applyFont="1" applyFill="1" applyBorder="1" applyAlignment="1"/>
    <xf numFmtId="0" fontId="7" fillId="0" borderId="34" xfId="0" applyFont="1" applyBorder="1" applyAlignment="1"/>
    <xf numFmtId="0" fontId="9" fillId="2" borderId="37" xfId="0" applyFont="1" applyFill="1" applyBorder="1" applyAlignment="1"/>
    <xf numFmtId="0" fontId="10" fillId="0" borderId="26" xfId="0" applyFont="1" applyFill="1" applyBorder="1" applyAlignment="1"/>
    <xf numFmtId="0" fontId="10" fillId="0" borderId="25" xfId="0" applyFont="1" applyFill="1" applyBorder="1" applyAlignment="1">
      <alignment wrapText="1"/>
    </xf>
    <xf numFmtId="0" fontId="14" fillId="0" borderId="53" xfId="0" applyFont="1" applyFill="1" applyBorder="1" applyAlignment="1">
      <alignment horizontal="center" wrapText="1"/>
    </xf>
    <xf numFmtId="0" fontId="10" fillId="2" borderId="43" xfId="0" applyFont="1" applyFill="1" applyBorder="1" applyAlignment="1">
      <alignment horizontal="center" wrapText="1"/>
    </xf>
    <xf numFmtId="0" fontId="7" fillId="0" borderId="11" xfId="0" applyFont="1" applyBorder="1" applyAlignment="1"/>
    <xf numFmtId="0" fontId="7" fillId="0" borderId="23" xfId="0" applyFont="1" applyBorder="1" applyAlignment="1"/>
    <xf numFmtId="0" fontId="7" fillId="0" borderId="70" xfId="0" applyFont="1" applyBorder="1" applyAlignment="1"/>
    <xf numFmtId="0" fontId="9" fillId="2" borderId="5" xfId="0" applyFont="1" applyFill="1" applyBorder="1" applyAlignment="1"/>
    <xf numFmtId="0" fontId="7" fillId="0" borderId="62" xfId="0" applyFont="1" applyBorder="1" applyAlignment="1"/>
    <xf numFmtId="0" fontId="7" fillId="0" borderId="64" xfId="0" applyFont="1" applyBorder="1" applyAlignment="1"/>
    <xf numFmtId="0" fontId="7" fillId="0" borderId="63" xfId="0" applyFont="1" applyBorder="1" applyAlignment="1"/>
    <xf numFmtId="0" fontId="10" fillId="2" borderId="30" xfId="0" applyFont="1" applyFill="1" applyBorder="1" applyAlignment="1"/>
    <xf numFmtId="0" fontId="10" fillId="2" borderId="18" xfId="0" applyFont="1" applyFill="1" applyBorder="1" applyAlignment="1"/>
    <xf numFmtId="0" fontId="10" fillId="2" borderId="19" xfId="0" applyFont="1" applyFill="1" applyBorder="1" applyAlignment="1"/>
    <xf numFmtId="0" fontId="10" fillId="2" borderId="21" xfId="0" applyFont="1" applyFill="1" applyBorder="1" applyAlignment="1"/>
    <xf numFmtId="0" fontId="9" fillId="0" borderId="31" xfId="0" applyFont="1" applyBorder="1" applyAlignment="1"/>
    <xf numFmtId="0" fontId="7" fillId="0" borderId="61" xfId="0" applyFont="1" applyBorder="1" applyAlignment="1"/>
    <xf numFmtId="0" fontId="10" fillId="2" borderId="53" xfId="0" applyFont="1" applyFill="1" applyBorder="1" applyAlignment="1">
      <alignment wrapText="1"/>
    </xf>
    <xf numFmtId="0" fontId="14" fillId="2" borderId="36" xfId="0" applyFont="1" applyFill="1" applyBorder="1" applyAlignment="1">
      <alignment horizontal="center" wrapText="1"/>
    </xf>
    <xf numFmtId="0" fontId="10" fillId="2" borderId="51" xfId="0" applyFont="1" applyFill="1" applyBorder="1" applyAlignment="1">
      <alignment wrapText="1"/>
    </xf>
    <xf numFmtId="0" fontId="7" fillId="0" borderId="24" xfId="0" applyFont="1" applyBorder="1" applyAlignment="1"/>
    <xf numFmtId="0" fontId="14" fillId="0" borderId="25" xfId="0" applyFont="1" applyFill="1" applyBorder="1" applyAlignment="1">
      <alignment horizontal="center" wrapText="1"/>
    </xf>
    <xf numFmtId="0" fontId="9" fillId="0" borderId="32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9" xfId="0" applyFont="1" applyBorder="1"/>
    <xf numFmtId="0" fontId="7" fillId="0" borderId="60" xfId="0" applyFont="1" applyBorder="1"/>
    <xf numFmtId="0" fontId="7" fillId="0" borderId="69" xfId="0" applyFont="1" applyBorder="1"/>
    <xf numFmtId="0" fontId="7" fillId="0" borderId="67" xfId="0" applyFont="1" applyBorder="1" applyAlignment="1">
      <alignment horizontal="center"/>
    </xf>
    <xf numFmtId="0" fontId="16" fillId="0" borderId="0" xfId="1" applyFont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8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0" borderId="40" xfId="0" applyFont="1" applyBorder="1"/>
    <xf numFmtId="0" fontId="6" fillId="0" borderId="41" xfId="0" applyFont="1" applyBorder="1"/>
    <xf numFmtId="0" fontId="10" fillId="0" borderId="26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10" fillId="0" borderId="36" xfId="0" applyFont="1" applyBorder="1"/>
    <xf numFmtId="0" fontId="10" fillId="0" borderId="37" xfId="0" applyFont="1" applyBorder="1"/>
    <xf numFmtId="0" fontId="9" fillId="0" borderId="37" xfId="0" applyFont="1" applyBorder="1"/>
    <xf numFmtId="0" fontId="9" fillId="0" borderId="38" xfId="0" applyFont="1" applyBorder="1"/>
    <xf numFmtId="0" fontId="9" fillId="0" borderId="45" xfId="0" applyFont="1" applyFill="1" applyBorder="1" applyAlignment="1">
      <alignment horizontal="center"/>
    </xf>
    <xf numFmtId="0" fontId="9" fillId="0" borderId="37" xfId="0" applyFont="1" applyFill="1" applyBorder="1"/>
    <xf numFmtId="0" fontId="9" fillId="0" borderId="38" xfId="0" applyFont="1" applyFill="1" applyBorder="1"/>
    <xf numFmtId="0" fontId="10" fillId="0" borderId="55" xfId="0" applyFont="1" applyBorder="1"/>
    <xf numFmtId="0" fontId="7" fillId="0" borderId="59" xfId="0" applyFont="1" applyBorder="1" applyAlignment="1"/>
    <xf numFmtId="0" fontId="7" fillId="0" borderId="60" xfId="0" applyFont="1" applyBorder="1" applyAlignment="1"/>
    <xf numFmtId="0" fontId="7" fillId="0" borderId="69" xfId="0" applyFont="1" applyBorder="1" applyAlignment="1"/>
    <xf numFmtId="0" fontId="10" fillId="2" borderId="37" xfId="0" applyFont="1" applyFill="1" applyBorder="1"/>
    <xf numFmtId="0" fontId="10" fillId="2" borderId="36" xfId="0" applyFont="1" applyFill="1" applyBorder="1"/>
    <xf numFmtId="0" fontId="9" fillId="2" borderId="37" xfId="0" applyFont="1" applyFill="1" applyBorder="1"/>
    <xf numFmtId="0" fontId="9" fillId="2" borderId="38" xfId="0" applyFont="1" applyFill="1" applyBorder="1"/>
    <xf numFmtId="0" fontId="17" fillId="0" borderId="0" xfId="0" applyFont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6" fillId="0" borderId="35" xfId="0" applyFont="1" applyBorder="1" applyAlignment="1"/>
    <xf numFmtId="0" fontId="7" fillId="0" borderId="61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6" fillId="0" borderId="33" xfId="0" applyFont="1" applyBorder="1" applyAlignment="1"/>
    <xf numFmtId="0" fontId="10" fillId="2" borderId="42" xfId="0" applyFont="1" applyFill="1" applyBorder="1" applyAlignment="1"/>
    <xf numFmtId="0" fontId="14" fillId="0" borderId="42" xfId="0" applyFont="1" applyFill="1" applyBorder="1" applyAlignment="1">
      <alignment horizontal="center" wrapText="1"/>
    </xf>
    <xf numFmtId="0" fontId="10" fillId="0" borderId="6" xfId="0" applyFont="1" applyBorder="1" applyAlignment="1"/>
    <xf numFmtId="0" fontId="10" fillId="2" borderId="25" xfId="0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8" xfId="0" applyFont="1" applyBorder="1" applyAlignment="1"/>
    <xf numFmtId="164" fontId="6" fillId="0" borderId="5" xfId="0" applyNumberFormat="1" applyFont="1" applyFill="1" applyBorder="1" applyAlignment="1">
      <alignment horizontal="center"/>
    </xf>
    <xf numFmtId="0" fontId="10" fillId="0" borderId="55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5" fillId="2" borderId="51" xfId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25" xfId="0" applyFont="1" applyBorder="1" applyAlignment="1"/>
    <xf numFmtId="0" fontId="9" fillId="0" borderId="26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7" fillId="0" borderId="63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9" fillId="0" borderId="40" xfId="0" applyFont="1" applyBorder="1" applyAlignment="1"/>
    <xf numFmtId="0" fontId="9" fillId="0" borderId="32" xfId="0" applyFont="1" applyBorder="1" applyAlignment="1"/>
    <xf numFmtId="0" fontId="7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9" fillId="0" borderId="60" xfId="0" applyFont="1" applyBorder="1" applyAlignment="1"/>
    <xf numFmtId="0" fontId="9" fillId="0" borderId="69" xfId="0" applyFont="1" applyBorder="1" applyAlignment="1"/>
    <xf numFmtId="0" fontId="4" fillId="0" borderId="0" xfId="0" applyFont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54" xfId="0" applyFont="1" applyFill="1" applyBorder="1" applyAlignment="1"/>
    <xf numFmtId="0" fontId="9" fillId="2" borderId="50" xfId="0" applyFont="1" applyFill="1" applyBorder="1" applyAlignment="1">
      <alignment horizontal="center"/>
    </xf>
    <xf numFmtId="0" fontId="10" fillId="2" borderId="20" xfId="0" applyFont="1" applyFill="1" applyBorder="1" applyAlignment="1"/>
    <xf numFmtId="0" fontId="18" fillId="2" borderId="0" xfId="0" applyFont="1" applyFill="1" applyBorder="1"/>
    <xf numFmtId="0" fontId="16" fillId="2" borderId="1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left"/>
    </xf>
    <xf numFmtId="0" fontId="10" fillId="2" borderId="50" xfId="0" applyFont="1" applyFill="1" applyBorder="1" applyAlignment="1">
      <alignment horizontal="left"/>
    </xf>
    <xf numFmtId="0" fontId="18" fillId="2" borderId="0" xfId="0" applyFont="1" applyFill="1" applyAlignment="1">
      <alignment horizontal="center"/>
    </xf>
    <xf numFmtId="0" fontId="10" fillId="2" borderId="46" xfId="0" applyFont="1" applyFill="1" applyBorder="1"/>
    <xf numFmtId="0" fontId="10" fillId="2" borderId="58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 wrapText="1"/>
    </xf>
    <xf numFmtId="0" fontId="10" fillId="2" borderId="42" xfId="0" applyFont="1" applyFill="1" applyBorder="1" applyAlignment="1">
      <alignment horizontal="right"/>
    </xf>
    <xf numFmtId="0" fontId="6" fillId="2" borderId="44" xfId="0" applyFont="1" applyFill="1" applyBorder="1" applyAlignment="1">
      <alignment horizontal="center"/>
    </xf>
    <xf numFmtId="0" fontId="10" fillId="2" borderId="26" xfId="0" applyFont="1" applyFill="1" applyBorder="1" applyAlignment="1">
      <alignment wrapText="1"/>
    </xf>
    <xf numFmtId="0" fontId="10" fillId="2" borderId="43" xfId="0" applyFont="1" applyFill="1" applyBorder="1" applyAlignment="1">
      <alignment wrapText="1"/>
    </xf>
    <xf numFmtId="0" fontId="5" fillId="2" borderId="43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left"/>
    </xf>
    <xf numFmtId="0" fontId="10" fillId="2" borderId="54" xfId="0" applyFont="1" applyFill="1" applyBorder="1" applyAlignment="1">
      <alignment horizontal="right"/>
    </xf>
    <xf numFmtId="0" fontId="5" fillId="2" borderId="4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14"/>
  <sheetViews>
    <sheetView tabSelected="1" zoomScale="70" zoomScaleNormal="70" workbookViewId="0">
      <selection activeCell="A4" sqref="A4"/>
    </sheetView>
  </sheetViews>
  <sheetFormatPr defaultRowHeight="15" x14ac:dyDescent="0.25"/>
  <cols>
    <col min="1" max="2" width="19.85546875" customWidth="1"/>
    <col min="3" max="3" width="14.5703125" style="5" customWidth="1"/>
    <col min="4" max="4" width="21.140625" customWidth="1"/>
    <col min="5" max="5" width="55.7109375" customWidth="1"/>
    <col min="6" max="6" width="15.7109375" customWidth="1"/>
    <col min="7" max="7" width="13.5703125" customWidth="1"/>
    <col min="9" max="9" width="11.28515625" customWidth="1"/>
    <col min="10" max="10" width="14.28515625" customWidth="1"/>
    <col min="11" max="11" width="21.7109375" customWidth="1"/>
    <col min="12" max="12" width="11.28515625" customWidth="1"/>
    <col min="16" max="16" width="11.5703125" customWidth="1"/>
    <col min="17" max="17" width="12.28515625" customWidth="1"/>
    <col min="23" max="23" width="11.140625" bestFit="1" customWidth="1"/>
  </cols>
  <sheetData>
    <row r="2" spans="1:24" ht="23.25" x14ac:dyDescent="0.35">
      <c r="A2" s="574" t="s">
        <v>137</v>
      </c>
      <c r="B2" s="574"/>
      <c r="C2" s="574"/>
      <c r="D2" s="6" t="s">
        <v>2</v>
      </c>
      <c r="E2" s="6"/>
      <c r="F2" s="8" t="s">
        <v>1</v>
      </c>
      <c r="G2" s="7">
        <v>1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ht="16.5" thickBot="1" x14ac:dyDescent="0.3">
      <c r="A4" s="55"/>
      <c r="B4" s="55"/>
      <c r="C4" s="295" t="s">
        <v>32</v>
      </c>
      <c r="D4" s="207"/>
      <c r="E4" s="243"/>
      <c r="F4" s="496"/>
      <c r="G4" s="294"/>
      <c r="H4" s="497" t="s">
        <v>15</v>
      </c>
      <c r="I4" s="498"/>
      <c r="J4" s="499"/>
      <c r="K4" s="229" t="s">
        <v>16</v>
      </c>
      <c r="L4" s="550" t="s">
        <v>17</v>
      </c>
      <c r="M4" s="551"/>
      <c r="N4" s="552"/>
      <c r="O4" s="552"/>
      <c r="P4" s="553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ht="46.5" thickBot="1" x14ac:dyDescent="0.3">
      <c r="A5" s="56" t="s">
        <v>0</v>
      </c>
      <c r="B5" s="376"/>
      <c r="C5" s="76" t="s">
        <v>33</v>
      </c>
      <c r="D5" s="418" t="s">
        <v>34</v>
      </c>
      <c r="E5" s="88" t="s">
        <v>31</v>
      </c>
      <c r="F5" s="76" t="s">
        <v>19</v>
      </c>
      <c r="G5" s="72" t="s">
        <v>30</v>
      </c>
      <c r="H5" s="88" t="s">
        <v>20</v>
      </c>
      <c r="I5" s="317" t="s">
        <v>21</v>
      </c>
      <c r="J5" s="485" t="s">
        <v>22</v>
      </c>
      <c r="K5" s="388" t="s">
        <v>23</v>
      </c>
      <c r="L5" s="249" t="s">
        <v>24</v>
      </c>
      <c r="M5" s="249" t="s">
        <v>90</v>
      </c>
      <c r="N5" s="249" t="s">
        <v>25</v>
      </c>
      <c r="O5" s="316" t="s">
        <v>91</v>
      </c>
      <c r="P5" s="249" t="s">
        <v>92</v>
      </c>
      <c r="Q5" s="249" t="s">
        <v>26</v>
      </c>
      <c r="R5" s="249" t="s">
        <v>27</v>
      </c>
      <c r="S5" s="249" t="s">
        <v>28</v>
      </c>
      <c r="T5" s="249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24" ht="34.5" customHeight="1" x14ac:dyDescent="0.25">
      <c r="A6" s="103" t="s">
        <v>3</v>
      </c>
      <c r="B6" s="514"/>
      <c r="C6" s="335">
        <v>24</v>
      </c>
      <c r="D6" s="390" t="s">
        <v>12</v>
      </c>
      <c r="E6" s="240" t="s">
        <v>88</v>
      </c>
      <c r="F6" s="250">
        <v>150</v>
      </c>
      <c r="G6" s="97"/>
      <c r="H6" s="35">
        <v>0.6</v>
      </c>
      <c r="I6" s="36">
        <v>0.6</v>
      </c>
      <c r="J6" s="39">
        <v>14.7</v>
      </c>
      <c r="K6" s="311">
        <v>70.5</v>
      </c>
      <c r="L6" s="193">
        <v>0.05</v>
      </c>
      <c r="M6" s="35">
        <v>0.03</v>
      </c>
      <c r="N6" s="36">
        <v>15</v>
      </c>
      <c r="O6" s="36">
        <v>0</v>
      </c>
      <c r="P6" s="37">
        <v>0</v>
      </c>
      <c r="Q6" s="186">
        <v>24</v>
      </c>
      <c r="R6" s="34">
        <v>16.5</v>
      </c>
      <c r="S6" s="34">
        <v>13.5</v>
      </c>
      <c r="T6" s="34">
        <v>3.3</v>
      </c>
      <c r="U6" s="34">
        <v>417</v>
      </c>
      <c r="V6" s="34">
        <v>2.9999999999999997E-4</v>
      </c>
      <c r="W6" s="34">
        <v>4.4999999999999999E-4</v>
      </c>
      <c r="X6" s="300">
        <v>0.01</v>
      </c>
    </row>
    <row r="7" spans="1:24" ht="34.5" customHeight="1" x14ac:dyDescent="0.25">
      <c r="A7" s="77"/>
      <c r="B7" s="515"/>
      <c r="C7" s="105">
        <v>30</v>
      </c>
      <c r="D7" s="108" t="s">
        <v>5</v>
      </c>
      <c r="E7" s="126" t="s">
        <v>9</v>
      </c>
      <c r="F7" s="92">
        <v>200</v>
      </c>
      <c r="G7" s="126"/>
      <c r="H7" s="177">
        <v>6</v>
      </c>
      <c r="I7" s="15">
        <v>6.28</v>
      </c>
      <c r="J7" s="38">
        <v>7.12</v>
      </c>
      <c r="K7" s="132">
        <v>109.74</v>
      </c>
      <c r="L7" s="177">
        <v>0.06</v>
      </c>
      <c r="M7" s="17">
        <v>0.08</v>
      </c>
      <c r="N7" s="15">
        <v>9.92</v>
      </c>
      <c r="O7" s="15">
        <v>121</v>
      </c>
      <c r="P7" s="38">
        <v>8.0000000000000002E-3</v>
      </c>
      <c r="Q7" s="177">
        <v>37.1</v>
      </c>
      <c r="R7" s="15">
        <v>79.599999999999994</v>
      </c>
      <c r="S7" s="15">
        <v>21.2</v>
      </c>
      <c r="T7" s="15">
        <v>1.2</v>
      </c>
      <c r="U7" s="15">
        <v>329.8</v>
      </c>
      <c r="V7" s="15">
        <v>6.0000000000000001E-3</v>
      </c>
      <c r="W7" s="15">
        <v>0</v>
      </c>
      <c r="X7" s="38">
        <v>3.2000000000000001E-2</v>
      </c>
    </row>
    <row r="8" spans="1:24" ht="34.5" customHeight="1" x14ac:dyDescent="0.25">
      <c r="A8" s="79"/>
      <c r="B8" s="516"/>
      <c r="C8" s="105">
        <v>255</v>
      </c>
      <c r="D8" s="108" t="s">
        <v>6</v>
      </c>
      <c r="E8" s="391" t="s">
        <v>112</v>
      </c>
      <c r="F8" s="94">
        <v>250</v>
      </c>
      <c r="G8" s="391"/>
      <c r="H8" s="177">
        <v>26.9</v>
      </c>
      <c r="I8" s="15">
        <v>33.159999999999997</v>
      </c>
      <c r="J8" s="38">
        <v>40.369999999999997</v>
      </c>
      <c r="K8" s="132">
        <v>567.08000000000004</v>
      </c>
      <c r="L8" s="177">
        <v>0.1</v>
      </c>
      <c r="M8" s="17">
        <v>0.19</v>
      </c>
      <c r="N8" s="15">
        <v>1.33</v>
      </c>
      <c r="O8" s="15">
        <v>160</v>
      </c>
      <c r="P8" s="38">
        <v>0</v>
      </c>
      <c r="Q8" s="177">
        <v>22.6</v>
      </c>
      <c r="R8" s="15">
        <v>299.75</v>
      </c>
      <c r="S8" s="15">
        <v>56.55</v>
      </c>
      <c r="T8" s="15">
        <v>3.78</v>
      </c>
      <c r="U8" s="15">
        <v>461.65</v>
      </c>
      <c r="V8" s="15">
        <v>0.01</v>
      </c>
      <c r="W8" s="15">
        <v>8.0000000000000002E-3</v>
      </c>
      <c r="X8" s="38">
        <v>0.1</v>
      </c>
    </row>
    <row r="9" spans="1:24" ht="34.5" customHeight="1" x14ac:dyDescent="0.25">
      <c r="A9" s="79"/>
      <c r="B9" s="516"/>
      <c r="C9" s="105">
        <v>98</v>
      </c>
      <c r="D9" s="108" t="s">
        <v>11</v>
      </c>
      <c r="E9" s="126" t="s">
        <v>10</v>
      </c>
      <c r="F9" s="92">
        <v>200</v>
      </c>
      <c r="G9" s="126"/>
      <c r="H9" s="177">
        <v>0.37</v>
      </c>
      <c r="I9" s="15">
        <v>0</v>
      </c>
      <c r="J9" s="38">
        <v>14.85</v>
      </c>
      <c r="K9" s="132">
        <v>59.48</v>
      </c>
      <c r="L9" s="177">
        <v>0</v>
      </c>
      <c r="M9" s="17">
        <v>0</v>
      </c>
      <c r="N9" s="15">
        <v>0</v>
      </c>
      <c r="O9" s="15">
        <v>0</v>
      </c>
      <c r="P9" s="38">
        <v>0</v>
      </c>
      <c r="Q9" s="177">
        <v>0.21</v>
      </c>
      <c r="R9" s="15">
        <v>0</v>
      </c>
      <c r="S9" s="15">
        <v>0</v>
      </c>
      <c r="T9" s="15">
        <v>0.02</v>
      </c>
      <c r="U9" s="15">
        <v>0.2</v>
      </c>
      <c r="V9" s="15">
        <v>0</v>
      </c>
      <c r="W9" s="15">
        <v>0</v>
      </c>
      <c r="X9" s="38">
        <v>0</v>
      </c>
    </row>
    <row r="10" spans="1:24" ht="34.5" customHeight="1" x14ac:dyDescent="0.25">
      <c r="A10" s="79"/>
      <c r="B10" s="516"/>
      <c r="C10" s="107">
        <v>119</v>
      </c>
      <c r="D10" s="108" t="s">
        <v>7</v>
      </c>
      <c r="E10" s="126" t="s">
        <v>44</v>
      </c>
      <c r="F10" s="129">
        <v>20</v>
      </c>
      <c r="G10" s="90"/>
      <c r="H10" s="177">
        <v>1.52</v>
      </c>
      <c r="I10" s="15">
        <v>0.16</v>
      </c>
      <c r="J10" s="38">
        <v>9.84</v>
      </c>
      <c r="K10" s="184">
        <v>47</v>
      </c>
      <c r="L10" s="177">
        <v>0.02</v>
      </c>
      <c r="M10" s="15">
        <v>0.01</v>
      </c>
      <c r="N10" s="15">
        <v>0</v>
      </c>
      <c r="O10" s="15">
        <v>0</v>
      </c>
      <c r="P10" s="18">
        <v>0</v>
      </c>
      <c r="Q10" s="177">
        <v>4</v>
      </c>
      <c r="R10" s="15">
        <v>13</v>
      </c>
      <c r="S10" s="15">
        <v>2.8</v>
      </c>
      <c r="T10" s="15">
        <v>0.22</v>
      </c>
      <c r="U10" s="15">
        <v>18.600000000000001</v>
      </c>
      <c r="V10" s="15">
        <v>1E-3</v>
      </c>
      <c r="W10" s="15">
        <v>1E-3</v>
      </c>
      <c r="X10" s="38">
        <v>2.9</v>
      </c>
    </row>
    <row r="11" spans="1:24" ht="34.5" customHeight="1" x14ac:dyDescent="0.25">
      <c r="A11" s="79"/>
      <c r="B11" s="516"/>
      <c r="C11" s="105">
        <v>120</v>
      </c>
      <c r="D11" s="108" t="s">
        <v>8</v>
      </c>
      <c r="E11" s="126" t="s">
        <v>37</v>
      </c>
      <c r="F11" s="92">
        <v>20</v>
      </c>
      <c r="G11" s="126"/>
      <c r="H11" s="177">
        <v>1.32</v>
      </c>
      <c r="I11" s="15">
        <v>0.24</v>
      </c>
      <c r="J11" s="38">
        <v>8.0399999999999991</v>
      </c>
      <c r="K11" s="132">
        <v>39.6</v>
      </c>
      <c r="L11" s="201">
        <v>0.03</v>
      </c>
      <c r="M11" s="19">
        <v>0.02</v>
      </c>
      <c r="N11" s="20">
        <v>0</v>
      </c>
      <c r="O11" s="20">
        <v>0</v>
      </c>
      <c r="P11" s="42">
        <v>0</v>
      </c>
      <c r="Q11" s="201">
        <v>5.8</v>
      </c>
      <c r="R11" s="20">
        <v>30</v>
      </c>
      <c r="S11" s="20">
        <v>9.4</v>
      </c>
      <c r="T11" s="20">
        <v>0.78</v>
      </c>
      <c r="U11" s="20">
        <v>47</v>
      </c>
      <c r="V11" s="20">
        <v>1E-3</v>
      </c>
      <c r="W11" s="20">
        <v>1E-3</v>
      </c>
      <c r="X11" s="42">
        <v>0</v>
      </c>
    </row>
    <row r="12" spans="1:24" ht="34.5" customHeight="1" x14ac:dyDescent="0.25">
      <c r="A12" s="79"/>
      <c r="B12" s="516"/>
      <c r="C12" s="372"/>
      <c r="D12" s="392"/>
      <c r="E12" s="218" t="s">
        <v>13</v>
      </c>
      <c r="F12" s="227">
        <f>SUM(F6:F11)</f>
        <v>840</v>
      </c>
      <c r="G12" s="393"/>
      <c r="H12" s="141">
        <f>SUM(H6:H11)</f>
        <v>36.71</v>
      </c>
      <c r="I12" s="14">
        <f>SUM(I6:I11)</f>
        <v>40.44</v>
      </c>
      <c r="J12" s="41">
        <f>SUM(J6:J11)</f>
        <v>94.919999999999987</v>
      </c>
      <c r="K12" s="223">
        <f>SUM(K6:K11)</f>
        <v>893.40000000000009</v>
      </c>
      <c r="L12" s="141">
        <f t="shared" ref="L12:X12" si="0">SUM(L6:L11)</f>
        <v>0.26</v>
      </c>
      <c r="M12" s="14">
        <f t="shared" si="0"/>
        <v>0.33</v>
      </c>
      <c r="N12" s="14">
        <f t="shared" si="0"/>
        <v>26.25</v>
      </c>
      <c r="O12" s="14">
        <f t="shared" si="0"/>
        <v>281</v>
      </c>
      <c r="P12" s="41">
        <f t="shared" si="0"/>
        <v>8.0000000000000002E-3</v>
      </c>
      <c r="Q12" s="141">
        <f t="shared" si="0"/>
        <v>93.71</v>
      </c>
      <c r="R12" s="14">
        <f t="shared" si="0"/>
        <v>438.85</v>
      </c>
      <c r="S12" s="14">
        <f t="shared" si="0"/>
        <v>103.45</v>
      </c>
      <c r="T12" s="14">
        <f t="shared" si="0"/>
        <v>9.2999999999999989</v>
      </c>
      <c r="U12" s="14">
        <f t="shared" si="0"/>
        <v>1274.2499999999998</v>
      </c>
      <c r="V12" s="14">
        <f t="shared" si="0"/>
        <v>1.8300000000000004E-2</v>
      </c>
      <c r="W12" s="14">
        <f t="shared" si="0"/>
        <v>1.0450000000000001E-2</v>
      </c>
      <c r="X12" s="41">
        <f t="shared" si="0"/>
        <v>3.0419999999999998</v>
      </c>
    </row>
    <row r="13" spans="1:24" ht="34.5" customHeight="1" thickBot="1" x14ac:dyDescent="0.3">
      <c r="A13" s="189"/>
      <c r="B13" s="517"/>
      <c r="C13" s="511"/>
      <c r="D13" s="394"/>
      <c r="E13" s="395" t="s">
        <v>14</v>
      </c>
      <c r="F13" s="394"/>
      <c r="G13" s="396"/>
      <c r="H13" s="397"/>
      <c r="I13" s="398"/>
      <c r="J13" s="399"/>
      <c r="K13" s="224">
        <f>K12/23.5</f>
        <v>38.017021276595749</v>
      </c>
      <c r="L13" s="400"/>
      <c r="M13" s="401"/>
      <c r="N13" s="402"/>
      <c r="O13" s="402"/>
      <c r="P13" s="403"/>
      <c r="Q13" s="400"/>
      <c r="R13" s="402"/>
      <c r="S13" s="402"/>
      <c r="T13" s="402"/>
      <c r="U13" s="402"/>
      <c r="V13" s="402"/>
      <c r="W13" s="402"/>
      <c r="X13" s="403"/>
    </row>
    <row r="14" spans="1:24" x14ac:dyDescent="0.25">
      <c r="A14" s="2"/>
      <c r="B14" s="2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</row>
  </sheetData>
  <mergeCells count="3">
    <mergeCell ref="L4:P4"/>
    <mergeCell ref="Q4:X4"/>
    <mergeCell ref="A2:C2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7"/>
  <sheetViews>
    <sheetView zoomScale="70" zoomScaleNormal="70" workbookViewId="0">
      <selection activeCell="A4" sqref="A4"/>
    </sheetView>
  </sheetViews>
  <sheetFormatPr defaultRowHeight="15" x14ac:dyDescent="0.25"/>
  <cols>
    <col min="1" max="1" width="20.140625" customWidth="1"/>
    <col min="2" max="2" width="18.5703125" customWidth="1"/>
    <col min="3" max="3" width="14.5703125" style="5" customWidth="1"/>
    <col min="4" max="4" width="20.85546875" customWidth="1"/>
    <col min="5" max="5" width="54.28515625" customWidth="1"/>
    <col min="6" max="6" width="16.28515625" customWidth="1"/>
    <col min="7" max="7" width="10.85546875" customWidth="1"/>
    <col min="8" max="8" width="11.140625" bestFit="1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138</v>
      </c>
      <c r="B2" s="6"/>
      <c r="C2" s="7"/>
      <c r="D2" s="6" t="s">
        <v>2</v>
      </c>
      <c r="E2" s="6"/>
      <c r="F2" s="8" t="s">
        <v>1</v>
      </c>
      <c r="G2" s="83">
        <v>10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08"/>
      <c r="B4" s="55"/>
      <c r="C4" s="385" t="s">
        <v>32</v>
      </c>
      <c r="D4" s="181"/>
      <c r="E4" s="416"/>
      <c r="F4" s="385"/>
      <c r="G4" s="387"/>
      <c r="H4" s="472" t="s">
        <v>15</v>
      </c>
      <c r="I4" s="471"/>
      <c r="J4" s="470"/>
      <c r="K4" s="408" t="s">
        <v>16</v>
      </c>
      <c r="L4" s="550" t="s">
        <v>17</v>
      </c>
      <c r="M4" s="551"/>
      <c r="N4" s="552"/>
      <c r="O4" s="552"/>
      <c r="P4" s="553"/>
      <c r="Q4" s="557" t="s">
        <v>18</v>
      </c>
      <c r="R4" s="558"/>
      <c r="S4" s="558"/>
      <c r="T4" s="558"/>
      <c r="U4" s="558"/>
      <c r="V4" s="558"/>
      <c r="W4" s="558"/>
      <c r="X4" s="569"/>
    </row>
    <row r="5" spans="1:24" s="16" customFormat="1" ht="46.5" thickBot="1" x14ac:dyDescent="0.3">
      <c r="A5" s="509" t="s">
        <v>0</v>
      </c>
      <c r="B5" s="56"/>
      <c r="C5" s="72" t="s">
        <v>33</v>
      </c>
      <c r="D5" s="409" t="s">
        <v>34</v>
      </c>
      <c r="E5" s="76" t="s">
        <v>31</v>
      </c>
      <c r="F5" s="72" t="s">
        <v>19</v>
      </c>
      <c r="G5" s="76" t="s">
        <v>30</v>
      </c>
      <c r="H5" s="88" t="s">
        <v>20</v>
      </c>
      <c r="I5" s="317" t="s">
        <v>21</v>
      </c>
      <c r="J5" s="72" t="s">
        <v>22</v>
      </c>
      <c r="K5" s="410" t="s">
        <v>23</v>
      </c>
      <c r="L5" s="542" t="s">
        <v>24</v>
      </c>
      <c r="M5" s="542" t="s">
        <v>90</v>
      </c>
      <c r="N5" s="542" t="s">
        <v>25</v>
      </c>
      <c r="O5" s="316" t="s">
        <v>91</v>
      </c>
      <c r="P5" s="317" t="s">
        <v>92</v>
      </c>
      <c r="Q5" s="249" t="s">
        <v>26</v>
      </c>
      <c r="R5" s="249" t="s">
        <v>27</v>
      </c>
      <c r="S5" s="249" t="s">
        <v>28</v>
      </c>
      <c r="T5" s="249" t="s">
        <v>29</v>
      </c>
      <c r="U5" s="249" t="s">
        <v>93</v>
      </c>
      <c r="V5" s="249" t="s">
        <v>94</v>
      </c>
      <c r="W5" s="249" t="s">
        <v>95</v>
      </c>
      <c r="X5" s="319" t="s">
        <v>96</v>
      </c>
    </row>
    <row r="6" spans="1:24" s="16" customFormat="1" ht="33.75" customHeight="1" x14ac:dyDescent="0.25">
      <c r="A6" s="342" t="s">
        <v>3</v>
      </c>
      <c r="B6" s="526"/>
      <c r="C6" s="335">
        <v>24</v>
      </c>
      <c r="D6" s="275" t="s">
        <v>12</v>
      </c>
      <c r="E6" s="390" t="s">
        <v>88</v>
      </c>
      <c r="F6" s="97">
        <v>150</v>
      </c>
      <c r="G6" s="390"/>
      <c r="H6" s="193">
        <v>0.6</v>
      </c>
      <c r="I6" s="36">
        <v>0.6</v>
      </c>
      <c r="J6" s="39">
        <v>14.7</v>
      </c>
      <c r="K6" s="236">
        <v>70.5</v>
      </c>
      <c r="L6" s="186">
        <v>0.05</v>
      </c>
      <c r="M6" s="43">
        <v>0.03</v>
      </c>
      <c r="N6" s="34">
        <v>15</v>
      </c>
      <c r="O6" s="34">
        <v>0</v>
      </c>
      <c r="P6" s="160">
        <v>0</v>
      </c>
      <c r="Q6" s="193">
        <v>24</v>
      </c>
      <c r="R6" s="36">
        <v>16.5</v>
      </c>
      <c r="S6" s="36">
        <v>13.5</v>
      </c>
      <c r="T6" s="36">
        <v>3.3</v>
      </c>
      <c r="U6" s="36">
        <v>417</v>
      </c>
      <c r="V6" s="36">
        <v>3.0000000000000001E-3</v>
      </c>
      <c r="W6" s="36">
        <v>0</v>
      </c>
      <c r="X6" s="37">
        <v>0.01</v>
      </c>
    </row>
    <row r="7" spans="1:24" s="16" customFormat="1" ht="33.75" customHeight="1" x14ac:dyDescent="0.25">
      <c r="A7" s="102"/>
      <c r="B7" s="525"/>
      <c r="C7" s="106">
        <v>31</v>
      </c>
      <c r="D7" s="445" t="s">
        <v>5</v>
      </c>
      <c r="E7" s="378" t="s">
        <v>59</v>
      </c>
      <c r="F7" s="429">
        <v>200</v>
      </c>
      <c r="G7" s="118"/>
      <c r="H7" s="178">
        <v>5.74</v>
      </c>
      <c r="I7" s="13">
        <v>8.7799999999999994</v>
      </c>
      <c r="J7" s="40">
        <v>8.74</v>
      </c>
      <c r="K7" s="75">
        <v>138.04</v>
      </c>
      <c r="L7" s="178">
        <v>0.04</v>
      </c>
      <c r="M7" s="13">
        <v>0.08</v>
      </c>
      <c r="N7" s="13">
        <v>5.24</v>
      </c>
      <c r="O7" s="13">
        <v>132.80000000000001</v>
      </c>
      <c r="P7" s="22">
        <v>0.06</v>
      </c>
      <c r="Q7" s="178">
        <v>33.799999999999997</v>
      </c>
      <c r="R7" s="13">
        <v>77.48</v>
      </c>
      <c r="S7" s="13">
        <v>20.28</v>
      </c>
      <c r="T7" s="13">
        <v>1.28</v>
      </c>
      <c r="U7" s="13">
        <v>278.8</v>
      </c>
      <c r="V7" s="13">
        <v>6.0000000000000001E-3</v>
      </c>
      <c r="W7" s="13">
        <v>0</v>
      </c>
      <c r="X7" s="40">
        <v>3.5999999999999997E-2</v>
      </c>
    </row>
    <row r="8" spans="1:24" s="16" customFormat="1" ht="33.75" customHeight="1" x14ac:dyDescent="0.25">
      <c r="A8" s="78"/>
      <c r="B8" s="527"/>
      <c r="C8" s="341">
        <v>78</v>
      </c>
      <c r="D8" s="149" t="s">
        <v>6</v>
      </c>
      <c r="E8" s="251" t="s">
        <v>136</v>
      </c>
      <c r="F8" s="168">
        <v>90</v>
      </c>
      <c r="G8" s="267"/>
      <c r="H8" s="201">
        <v>14.8</v>
      </c>
      <c r="I8" s="20">
        <v>13.02</v>
      </c>
      <c r="J8" s="42">
        <v>12.17</v>
      </c>
      <c r="K8" s="134">
        <v>226.36</v>
      </c>
      <c r="L8" s="180">
        <v>0.1</v>
      </c>
      <c r="M8" s="148">
        <v>0.12</v>
      </c>
      <c r="N8" s="53">
        <v>1.35</v>
      </c>
      <c r="O8" s="53">
        <v>150</v>
      </c>
      <c r="P8" s="54">
        <v>0.27</v>
      </c>
      <c r="Q8" s="180">
        <v>58.43</v>
      </c>
      <c r="R8" s="53">
        <v>194.16</v>
      </c>
      <c r="S8" s="53">
        <v>50.25</v>
      </c>
      <c r="T8" s="53">
        <v>1.1499999999999999</v>
      </c>
      <c r="U8" s="53">
        <v>351.77</v>
      </c>
      <c r="V8" s="53">
        <v>0.108</v>
      </c>
      <c r="W8" s="53">
        <v>1.4E-2</v>
      </c>
      <c r="X8" s="147">
        <v>0.51</v>
      </c>
    </row>
    <row r="9" spans="1:24" s="16" customFormat="1" ht="51" customHeight="1" x14ac:dyDescent="0.25">
      <c r="A9" s="78"/>
      <c r="B9" s="527"/>
      <c r="C9" s="341">
        <v>312</v>
      </c>
      <c r="D9" s="442" t="s">
        <v>50</v>
      </c>
      <c r="E9" s="251" t="s">
        <v>114</v>
      </c>
      <c r="F9" s="74">
        <v>150</v>
      </c>
      <c r="G9" s="119"/>
      <c r="H9" s="180">
        <v>3.55</v>
      </c>
      <c r="I9" s="53">
        <v>7.16</v>
      </c>
      <c r="J9" s="147">
        <v>17.64</v>
      </c>
      <c r="K9" s="265">
        <v>150.44999999999999</v>
      </c>
      <c r="L9" s="178">
        <v>0.11</v>
      </c>
      <c r="M9" s="13">
        <v>0.12</v>
      </c>
      <c r="N9" s="13">
        <v>21.47</v>
      </c>
      <c r="O9" s="13">
        <v>100</v>
      </c>
      <c r="P9" s="22">
        <v>0.09</v>
      </c>
      <c r="Q9" s="178">
        <v>51.59</v>
      </c>
      <c r="R9" s="13">
        <v>90.88</v>
      </c>
      <c r="S9" s="13">
        <v>30.76</v>
      </c>
      <c r="T9" s="13">
        <v>1.1499999999999999</v>
      </c>
      <c r="U9" s="13">
        <v>495.63</v>
      </c>
      <c r="V9" s="13">
        <v>6.0499999999999998E-3</v>
      </c>
      <c r="W9" s="13">
        <v>7.2999999999999996E-4</v>
      </c>
      <c r="X9" s="40">
        <v>0.03</v>
      </c>
    </row>
    <row r="10" spans="1:24" s="16" customFormat="1" ht="43.5" customHeight="1" x14ac:dyDescent="0.25">
      <c r="A10" s="78"/>
      <c r="B10" s="527"/>
      <c r="C10" s="105">
        <v>114</v>
      </c>
      <c r="D10" s="126" t="s">
        <v>36</v>
      </c>
      <c r="E10" s="156" t="s">
        <v>41</v>
      </c>
      <c r="F10" s="377">
        <v>200</v>
      </c>
      <c r="G10" s="92"/>
      <c r="H10" s="17">
        <v>0</v>
      </c>
      <c r="I10" s="15">
        <v>0</v>
      </c>
      <c r="J10" s="18">
        <v>7.27</v>
      </c>
      <c r="K10" s="131">
        <v>28.73</v>
      </c>
      <c r="L10" s="177">
        <v>0</v>
      </c>
      <c r="M10" s="17">
        <v>0</v>
      </c>
      <c r="N10" s="15">
        <v>0</v>
      </c>
      <c r="O10" s="15">
        <v>0</v>
      </c>
      <c r="P10" s="38">
        <v>0</v>
      </c>
      <c r="Q10" s="177">
        <v>0.26</v>
      </c>
      <c r="R10" s="15">
        <v>0.03</v>
      </c>
      <c r="S10" s="15">
        <v>0.03</v>
      </c>
      <c r="T10" s="15">
        <v>0.02</v>
      </c>
      <c r="U10" s="15">
        <v>0.28999999999999998</v>
      </c>
      <c r="V10" s="15">
        <v>0</v>
      </c>
      <c r="W10" s="15">
        <v>0</v>
      </c>
      <c r="X10" s="38">
        <v>0</v>
      </c>
    </row>
    <row r="11" spans="1:24" s="16" customFormat="1" ht="33.75" customHeight="1" x14ac:dyDescent="0.25">
      <c r="A11" s="78"/>
      <c r="B11" s="527"/>
      <c r="C11" s="343">
        <v>119</v>
      </c>
      <c r="D11" s="442" t="s">
        <v>7</v>
      </c>
      <c r="E11" s="109" t="s">
        <v>44</v>
      </c>
      <c r="F11" s="74">
        <v>45</v>
      </c>
      <c r="G11" s="119"/>
      <c r="H11" s="201">
        <v>3.42</v>
      </c>
      <c r="I11" s="20">
        <v>0.36</v>
      </c>
      <c r="J11" s="42">
        <v>22.14</v>
      </c>
      <c r="K11" s="200">
        <v>105.75</v>
      </c>
      <c r="L11" s="201">
        <v>0.05</v>
      </c>
      <c r="M11" s="20">
        <v>0.01</v>
      </c>
      <c r="N11" s="20">
        <v>0</v>
      </c>
      <c r="O11" s="20">
        <v>0</v>
      </c>
      <c r="P11" s="21">
        <v>0</v>
      </c>
      <c r="Q11" s="201">
        <v>9</v>
      </c>
      <c r="R11" s="20">
        <v>29.25</v>
      </c>
      <c r="S11" s="20">
        <v>6.3</v>
      </c>
      <c r="T11" s="20">
        <v>0.5</v>
      </c>
      <c r="U11" s="20">
        <v>41.85</v>
      </c>
      <c r="V11" s="20">
        <v>1E-3</v>
      </c>
      <c r="W11" s="20">
        <v>3.0000000000000001E-3</v>
      </c>
      <c r="X11" s="42">
        <v>6.53</v>
      </c>
    </row>
    <row r="12" spans="1:24" s="16" customFormat="1" ht="33.75" customHeight="1" x14ac:dyDescent="0.25">
      <c r="A12" s="78"/>
      <c r="B12" s="527"/>
      <c r="C12" s="341">
        <v>120</v>
      </c>
      <c r="D12" s="442" t="s">
        <v>8</v>
      </c>
      <c r="E12" s="109" t="s">
        <v>37</v>
      </c>
      <c r="F12" s="74">
        <v>25</v>
      </c>
      <c r="G12" s="119"/>
      <c r="H12" s="201">
        <v>1.65</v>
      </c>
      <c r="I12" s="20">
        <v>0.3</v>
      </c>
      <c r="J12" s="42">
        <v>10.050000000000001</v>
      </c>
      <c r="K12" s="200">
        <v>49.5</v>
      </c>
      <c r="L12" s="201">
        <v>0.04</v>
      </c>
      <c r="M12" s="20">
        <v>0.02</v>
      </c>
      <c r="N12" s="20">
        <v>0</v>
      </c>
      <c r="O12" s="20">
        <v>0</v>
      </c>
      <c r="P12" s="21">
        <v>0</v>
      </c>
      <c r="Q12" s="201">
        <v>7.25</v>
      </c>
      <c r="R12" s="20">
        <v>37.5</v>
      </c>
      <c r="S12" s="20">
        <v>11.75</v>
      </c>
      <c r="T12" s="20">
        <v>0.98</v>
      </c>
      <c r="U12" s="20">
        <v>58.75</v>
      </c>
      <c r="V12" s="20">
        <v>1E-3</v>
      </c>
      <c r="W12" s="20">
        <v>1E-3</v>
      </c>
      <c r="X12" s="42">
        <v>0</v>
      </c>
    </row>
    <row r="13" spans="1:24" s="16" customFormat="1" ht="33.75" customHeight="1" x14ac:dyDescent="0.25">
      <c r="A13" s="78"/>
      <c r="B13" s="527"/>
      <c r="C13" s="512"/>
      <c r="D13" s="450"/>
      <c r="E13" s="222" t="s">
        <v>13</v>
      </c>
      <c r="F13" s="259">
        <f>SUM(F6:F12)</f>
        <v>860</v>
      </c>
      <c r="G13" s="119"/>
      <c r="H13" s="142">
        <f t="shared" ref="H13:X13" si="0">SUM(H6:H12)</f>
        <v>29.759999999999998</v>
      </c>
      <c r="I13" s="31">
        <f t="shared" si="0"/>
        <v>30.22</v>
      </c>
      <c r="J13" s="48">
        <f t="shared" si="0"/>
        <v>92.71</v>
      </c>
      <c r="K13" s="259">
        <f t="shared" si="0"/>
        <v>769.32999999999993</v>
      </c>
      <c r="L13" s="142">
        <f t="shared" si="0"/>
        <v>0.38999999999999996</v>
      </c>
      <c r="M13" s="31">
        <f t="shared" si="0"/>
        <v>0.38</v>
      </c>
      <c r="N13" s="31">
        <f t="shared" si="0"/>
        <v>43.06</v>
      </c>
      <c r="O13" s="31">
        <f t="shared" si="0"/>
        <v>382.8</v>
      </c>
      <c r="P13" s="194">
        <f t="shared" si="0"/>
        <v>0.42000000000000004</v>
      </c>
      <c r="Q13" s="142">
        <f t="shared" si="0"/>
        <v>184.32999999999998</v>
      </c>
      <c r="R13" s="31">
        <f t="shared" si="0"/>
        <v>445.79999999999995</v>
      </c>
      <c r="S13" s="31">
        <f t="shared" si="0"/>
        <v>132.87</v>
      </c>
      <c r="T13" s="31">
        <f t="shared" si="0"/>
        <v>8.3800000000000008</v>
      </c>
      <c r="U13" s="31">
        <f t="shared" si="0"/>
        <v>1644.0899999999997</v>
      </c>
      <c r="V13" s="31">
        <f t="shared" si="0"/>
        <v>0.12504999999999999</v>
      </c>
      <c r="W13" s="31">
        <f t="shared" si="0"/>
        <v>1.873E-2</v>
      </c>
      <c r="X13" s="48">
        <f t="shared" si="0"/>
        <v>7.1160000000000005</v>
      </c>
    </row>
    <row r="14" spans="1:24" s="16" customFormat="1" ht="33.75" customHeight="1" thickBot="1" x14ac:dyDescent="0.3">
      <c r="A14" s="104"/>
      <c r="B14" s="528"/>
      <c r="C14" s="513"/>
      <c r="D14" s="451"/>
      <c r="E14" s="241" t="s">
        <v>14</v>
      </c>
      <c r="F14" s="146"/>
      <c r="G14" s="139"/>
      <c r="H14" s="144"/>
      <c r="I14" s="47"/>
      <c r="J14" s="82"/>
      <c r="K14" s="282">
        <f>K13/23.5</f>
        <v>32.737446808510633</v>
      </c>
      <c r="L14" s="144"/>
      <c r="M14" s="47"/>
      <c r="N14" s="47"/>
      <c r="O14" s="47"/>
      <c r="P14" s="89"/>
      <c r="Q14" s="144"/>
      <c r="R14" s="47"/>
      <c r="S14" s="47"/>
      <c r="T14" s="47"/>
      <c r="U14" s="47"/>
      <c r="V14" s="47"/>
      <c r="W14" s="47"/>
      <c r="X14" s="82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A16" s="268"/>
      <c r="B16" s="268"/>
      <c r="C16" s="203"/>
      <c r="D16" s="152"/>
      <c r="E16" s="24"/>
      <c r="F16" s="25"/>
      <c r="G16" s="11"/>
      <c r="H16" s="9"/>
      <c r="I16" s="11"/>
      <c r="J16" s="11"/>
    </row>
    <row r="17" spans="1:18" ht="18.75" x14ac:dyDescent="0.25">
      <c r="A17" s="268"/>
      <c r="B17" s="268"/>
      <c r="C17" s="203"/>
      <c r="D17" s="203"/>
      <c r="E17" s="24"/>
      <c r="F17" s="25"/>
      <c r="G17" s="11"/>
      <c r="H17" s="11"/>
      <c r="I17" s="11"/>
      <c r="J17" s="11"/>
      <c r="R17" s="318"/>
    </row>
    <row r="18" spans="1:18" ht="18.75" x14ac:dyDescent="0.25">
      <c r="D18" s="11"/>
      <c r="E18" s="24"/>
      <c r="F18" s="25"/>
      <c r="G18" s="11"/>
      <c r="H18" s="11"/>
      <c r="I18" s="11"/>
      <c r="J18" s="11"/>
    </row>
    <row r="19" spans="1:18" ht="18.75" x14ac:dyDescent="0.25">
      <c r="D19" s="11"/>
      <c r="E19" s="24"/>
      <c r="F19" s="25"/>
      <c r="G19" s="11"/>
      <c r="H19" s="11"/>
      <c r="I19" s="11"/>
      <c r="J19" s="11"/>
    </row>
    <row r="20" spans="1:18" ht="18.75" x14ac:dyDescent="0.25">
      <c r="D20" s="11"/>
      <c r="E20" s="24"/>
      <c r="F20" s="25"/>
      <c r="G20" s="11"/>
      <c r="H20" s="11"/>
      <c r="I20" s="11"/>
      <c r="J20" s="11"/>
    </row>
    <row r="21" spans="1:18" x14ac:dyDescent="0.25">
      <c r="D21" s="11"/>
      <c r="E21" s="11"/>
      <c r="F21" s="11"/>
      <c r="G21" s="11"/>
      <c r="H21" s="11"/>
      <c r="I21" s="11"/>
      <c r="J21" s="11"/>
    </row>
    <row r="22" spans="1:18" x14ac:dyDescent="0.25">
      <c r="D22" s="11"/>
      <c r="E22" s="11"/>
      <c r="F22" s="11"/>
      <c r="G22" s="11"/>
      <c r="H22" s="11"/>
      <c r="I22" s="11"/>
      <c r="J22" s="11"/>
    </row>
    <row r="23" spans="1:18" x14ac:dyDescent="0.25">
      <c r="D23" s="11"/>
      <c r="E23" s="11"/>
      <c r="F23" s="11"/>
      <c r="G23" s="11"/>
      <c r="H23" s="11"/>
      <c r="I23" s="11"/>
      <c r="J23" s="11"/>
    </row>
    <row r="24" spans="1:18" x14ac:dyDescent="0.25">
      <c r="D24" s="11"/>
      <c r="E24" s="11"/>
      <c r="F24" s="11"/>
      <c r="G24" s="11"/>
      <c r="H24" s="11"/>
      <c r="I24" s="11"/>
      <c r="J24" s="11"/>
    </row>
    <row r="25" spans="1:18" x14ac:dyDescent="0.25">
      <c r="D25" s="11"/>
      <c r="E25" s="11"/>
      <c r="F25" s="11"/>
      <c r="G25" s="11"/>
      <c r="H25" s="11"/>
      <c r="I25" s="11"/>
      <c r="J25" s="11"/>
    </row>
    <row r="26" spans="1:18" x14ac:dyDescent="0.25">
      <c r="D26" s="11"/>
      <c r="E26" s="11"/>
      <c r="F26" s="11"/>
      <c r="G26" s="11"/>
      <c r="H26" s="11"/>
      <c r="I26" s="11"/>
      <c r="J26" s="11"/>
    </row>
    <row r="27" spans="1:18" x14ac:dyDescent="0.25">
      <c r="D27" s="11"/>
      <c r="E27" s="11"/>
      <c r="F27" s="11"/>
      <c r="G27" s="11"/>
      <c r="H27" s="11"/>
      <c r="I27" s="11"/>
      <c r="J27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zoomScale="70" zoomScaleNormal="70" workbookViewId="0">
      <selection activeCell="A15" sqref="A15:C16"/>
    </sheetView>
  </sheetViews>
  <sheetFormatPr defaultRowHeight="15" x14ac:dyDescent="0.25"/>
  <cols>
    <col min="1" max="1" width="16.85546875" customWidth="1"/>
    <col min="2" max="2" width="16.85546875" style="505" customWidth="1"/>
    <col min="3" max="3" width="20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6" t="s">
        <v>138</v>
      </c>
      <c r="B2" s="529"/>
      <c r="C2" s="7"/>
      <c r="D2" s="6" t="s">
        <v>2</v>
      </c>
      <c r="E2" s="6"/>
      <c r="F2" s="8" t="s">
        <v>1</v>
      </c>
      <c r="G2" s="83">
        <v>11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5"/>
      <c r="B4" s="530"/>
      <c r="C4" s="486" t="s">
        <v>32</v>
      </c>
      <c r="D4" s="181"/>
      <c r="E4" s="416"/>
      <c r="F4" s="486"/>
      <c r="G4" s="486"/>
      <c r="H4" s="472" t="s">
        <v>15</v>
      </c>
      <c r="I4" s="471"/>
      <c r="J4" s="470"/>
      <c r="K4" s="408" t="s">
        <v>16</v>
      </c>
      <c r="L4" s="550" t="s">
        <v>17</v>
      </c>
      <c r="M4" s="551"/>
      <c r="N4" s="552"/>
      <c r="O4" s="552"/>
      <c r="P4" s="553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46.5" thickBot="1" x14ac:dyDescent="0.3">
      <c r="A5" s="56" t="s">
        <v>0</v>
      </c>
      <c r="B5" s="531"/>
      <c r="C5" s="76" t="s">
        <v>33</v>
      </c>
      <c r="D5" s="409" t="s">
        <v>34</v>
      </c>
      <c r="E5" s="76" t="s">
        <v>31</v>
      </c>
      <c r="F5" s="76" t="s">
        <v>19</v>
      </c>
      <c r="G5" s="76" t="s">
        <v>30</v>
      </c>
      <c r="H5" s="72" t="s">
        <v>20</v>
      </c>
      <c r="I5" s="317" t="s">
        <v>21</v>
      </c>
      <c r="J5" s="72" t="s">
        <v>22</v>
      </c>
      <c r="K5" s="410" t="s">
        <v>23</v>
      </c>
      <c r="L5" s="249" t="s">
        <v>24</v>
      </c>
      <c r="M5" s="249" t="s">
        <v>90</v>
      </c>
      <c r="N5" s="249" t="s">
        <v>25</v>
      </c>
      <c r="O5" s="316" t="s">
        <v>91</v>
      </c>
      <c r="P5" s="249" t="s">
        <v>92</v>
      </c>
      <c r="Q5" s="249" t="s">
        <v>26</v>
      </c>
      <c r="R5" s="249" t="s">
        <v>27</v>
      </c>
      <c r="S5" s="249" t="s">
        <v>28</v>
      </c>
      <c r="T5" s="249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24" s="33" customFormat="1" ht="33.75" customHeight="1" x14ac:dyDescent="0.25">
      <c r="A6" s="585" t="s">
        <v>3</v>
      </c>
      <c r="B6" s="586"/>
      <c r="C6" s="158">
        <v>10</v>
      </c>
      <c r="D6" s="538" t="s">
        <v>12</v>
      </c>
      <c r="E6" s="354" t="s">
        <v>105</v>
      </c>
      <c r="F6" s="587">
        <v>60</v>
      </c>
      <c r="G6" s="289"/>
      <c r="H6" s="299">
        <v>0.49</v>
      </c>
      <c r="I6" s="261">
        <v>5.55</v>
      </c>
      <c r="J6" s="262">
        <v>1.51</v>
      </c>
      <c r="K6" s="321">
        <v>53.28</v>
      </c>
      <c r="L6" s="261">
        <v>0.02</v>
      </c>
      <c r="M6" s="261">
        <v>0.02</v>
      </c>
      <c r="N6" s="261">
        <v>7.9</v>
      </c>
      <c r="O6" s="261">
        <v>20</v>
      </c>
      <c r="P6" s="261">
        <v>0</v>
      </c>
      <c r="Q6" s="238">
        <v>18.73</v>
      </c>
      <c r="R6" s="45">
        <v>25.25</v>
      </c>
      <c r="S6" s="45">
        <v>9.35</v>
      </c>
      <c r="T6" s="45">
        <v>0.37</v>
      </c>
      <c r="U6" s="45">
        <v>114.23</v>
      </c>
      <c r="V6" s="45">
        <v>0</v>
      </c>
      <c r="W6" s="45">
        <v>0</v>
      </c>
      <c r="X6" s="46">
        <v>0</v>
      </c>
    </row>
    <row r="7" spans="1:24" s="33" customFormat="1" ht="33.75" customHeight="1" x14ac:dyDescent="0.25">
      <c r="A7" s="58"/>
      <c r="B7" s="119"/>
      <c r="C7" s="93">
        <v>40</v>
      </c>
      <c r="D7" s="91" t="s">
        <v>5</v>
      </c>
      <c r="E7" s="125" t="s">
        <v>78</v>
      </c>
      <c r="F7" s="168">
        <v>200</v>
      </c>
      <c r="G7" s="74"/>
      <c r="H7" s="180">
        <v>4.9400000000000004</v>
      </c>
      <c r="I7" s="53">
        <v>4.7</v>
      </c>
      <c r="J7" s="54">
        <v>13.19</v>
      </c>
      <c r="K7" s="150">
        <v>114.69</v>
      </c>
      <c r="L7" s="180">
        <v>0.04</v>
      </c>
      <c r="M7" s="148">
        <v>0.05</v>
      </c>
      <c r="N7" s="53">
        <v>3.38</v>
      </c>
      <c r="O7" s="53">
        <v>140</v>
      </c>
      <c r="P7" s="147">
        <v>0</v>
      </c>
      <c r="Q7" s="180">
        <v>16.55</v>
      </c>
      <c r="R7" s="53">
        <v>61</v>
      </c>
      <c r="S7" s="53">
        <v>18.53</v>
      </c>
      <c r="T7" s="53">
        <v>0.74</v>
      </c>
      <c r="U7" s="53">
        <v>155.46</v>
      </c>
      <c r="V7" s="53">
        <v>2E-3</v>
      </c>
      <c r="W7" s="53">
        <v>2E-3</v>
      </c>
      <c r="X7" s="147">
        <v>0.04</v>
      </c>
    </row>
    <row r="8" spans="1:24" s="33" customFormat="1" ht="33.75" customHeight="1" x14ac:dyDescent="0.25">
      <c r="A8" s="64"/>
      <c r="B8" s="119"/>
      <c r="C8" s="93">
        <v>86</v>
      </c>
      <c r="D8" s="109" t="s">
        <v>6</v>
      </c>
      <c r="E8" s="211" t="s">
        <v>61</v>
      </c>
      <c r="F8" s="168">
        <v>240</v>
      </c>
      <c r="G8" s="74"/>
      <c r="H8" s="201">
        <v>20.149999999999999</v>
      </c>
      <c r="I8" s="20">
        <v>19.079999999999998</v>
      </c>
      <c r="J8" s="21">
        <v>24.59</v>
      </c>
      <c r="K8" s="134">
        <v>350.62</v>
      </c>
      <c r="L8" s="201">
        <v>0.18</v>
      </c>
      <c r="M8" s="19">
        <v>0.21</v>
      </c>
      <c r="N8" s="20">
        <v>13.9</v>
      </c>
      <c r="O8" s="20">
        <v>10</v>
      </c>
      <c r="P8" s="42">
        <v>0</v>
      </c>
      <c r="Q8" s="201">
        <v>33.06</v>
      </c>
      <c r="R8" s="20">
        <v>248.02</v>
      </c>
      <c r="S8" s="20">
        <v>54.32</v>
      </c>
      <c r="T8" s="20">
        <v>3.8</v>
      </c>
      <c r="U8" s="20">
        <v>1036.04</v>
      </c>
      <c r="V8" s="20">
        <v>1.4E-2</v>
      </c>
      <c r="W8" s="20">
        <v>1E-3</v>
      </c>
      <c r="X8" s="42">
        <v>0.1</v>
      </c>
    </row>
    <row r="9" spans="1:24" s="33" customFormat="1" ht="43.5" customHeight="1" x14ac:dyDescent="0.25">
      <c r="A9" s="64"/>
      <c r="B9" s="119"/>
      <c r="C9" s="93">
        <v>102</v>
      </c>
      <c r="D9" s="109" t="s">
        <v>11</v>
      </c>
      <c r="E9" s="211" t="s">
        <v>62</v>
      </c>
      <c r="F9" s="168">
        <v>200</v>
      </c>
      <c r="G9" s="74"/>
      <c r="H9" s="201">
        <v>0.83</v>
      </c>
      <c r="I9" s="20">
        <v>0.04</v>
      </c>
      <c r="J9" s="21">
        <v>15.16</v>
      </c>
      <c r="K9" s="134">
        <v>64.22</v>
      </c>
      <c r="L9" s="201">
        <v>0.01</v>
      </c>
      <c r="M9" s="19">
        <v>0.03</v>
      </c>
      <c r="N9" s="20">
        <v>0.27</v>
      </c>
      <c r="O9" s="20">
        <v>60</v>
      </c>
      <c r="P9" s="42">
        <v>0</v>
      </c>
      <c r="Q9" s="201">
        <v>24.15</v>
      </c>
      <c r="R9" s="20">
        <v>21.59</v>
      </c>
      <c r="S9" s="20">
        <v>15.53</v>
      </c>
      <c r="T9" s="20">
        <v>0.49</v>
      </c>
      <c r="U9" s="20">
        <v>242.47</v>
      </c>
      <c r="V9" s="20">
        <v>1E-3</v>
      </c>
      <c r="W9" s="20">
        <v>0</v>
      </c>
      <c r="X9" s="42">
        <v>0.01</v>
      </c>
    </row>
    <row r="10" spans="1:24" s="33" customFormat="1" ht="33.75" customHeight="1" x14ac:dyDescent="0.25">
      <c r="A10" s="64"/>
      <c r="B10" s="119"/>
      <c r="C10" s="150">
        <v>119</v>
      </c>
      <c r="D10" s="109" t="s">
        <v>7</v>
      </c>
      <c r="E10" s="149" t="s">
        <v>44</v>
      </c>
      <c r="F10" s="93">
        <v>30</v>
      </c>
      <c r="G10" s="93"/>
      <c r="H10" s="19">
        <v>2.2799999999999998</v>
      </c>
      <c r="I10" s="20">
        <v>0.24</v>
      </c>
      <c r="J10" s="21">
        <v>14.76</v>
      </c>
      <c r="K10" s="199">
        <v>70.5</v>
      </c>
      <c r="L10" s="201">
        <v>0.03</v>
      </c>
      <c r="M10" s="19">
        <v>0.01</v>
      </c>
      <c r="N10" s="20">
        <v>0</v>
      </c>
      <c r="O10" s="20">
        <v>0</v>
      </c>
      <c r="P10" s="42">
        <v>0</v>
      </c>
      <c r="Q10" s="201">
        <v>6</v>
      </c>
      <c r="R10" s="20">
        <v>19.5</v>
      </c>
      <c r="S10" s="20">
        <v>4.2</v>
      </c>
      <c r="T10" s="20">
        <v>0.33</v>
      </c>
      <c r="U10" s="20">
        <v>27.9</v>
      </c>
      <c r="V10" s="20">
        <v>1E-3</v>
      </c>
      <c r="W10" s="20">
        <v>2E-3</v>
      </c>
      <c r="X10" s="42">
        <v>4.3499999999999996</v>
      </c>
    </row>
    <row r="11" spans="1:24" s="33" customFormat="1" ht="33.75" customHeight="1" x14ac:dyDescent="0.25">
      <c r="A11" s="64"/>
      <c r="B11" s="119"/>
      <c r="C11" s="93">
        <v>120</v>
      </c>
      <c r="D11" s="109" t="s">
        <v>8</v>
      </c>
      <c r="E11" s="149" t="s">
        <v>37</v>
      </c>
      <c r="F11" s="93">
        <v>20</v>
      </c>
      <c r="G11" s="93"/>
      <c r="H11" s="19">
        <v>1.32</v>
      </c>
      <c r="I11" s="20">
        <v>0.24</v>
      </c>
      <c r="J11" s="21">
        <v>8.0399999999999991</v>
      </c>
      <c r="K11" s="199">
        <v>39.6</v>
      </c>
      <c r="L11" s="201">
        <v>0.03</v>
      </c>
      <c r="M11" s="19">
        <v>0.02</v>
      </c>
      <c r="N11" s="20">
        <v>0</v>
      </c>
      <c r="O11" s="20">
        <v>0</v>
      </c>
      <c r="P11" s="42">
        <v>0</v>
      </c>
      <c r="Q11" s="201">
        <v>5.8</v>
      </c>
      <c r="R11" s="20">
        <v>30</v>
      </c>
      <c r="S11" s="20">
        <v>9.4</v>
      </c>
      <c r="T11" s="20">
        <v>0.78</v>
      </c>
      <c r="U11" s="20">
        <v>47</v>
      </c>
      <c r="V11" s="20">
        <v>1E-3</v>
      </c>
      <c r="W11" s="20">
        <v>1E-3</v>
      </c>
      <c r="X11" s="42">
        <v>0</v>
      </c>
    </row>
    <row r="12" spans="1:24" s="33" customFormat="1" ht="33.75" customHeight="1" x14ac:dyDescent="0.25">
      <c r="A12" s="64"/>
      <c r="B12" s="119"/>
      <c r="C12" s="93"/>
      <c r="D12" s="109"/>
      <c r="E12" s="218" t="s">
        <v>13</v>
      </c>
      <c r="F12" s="196">
        <f>SUM(F6:F11)</f>
        <v>750</v>
      </c>
      <c r="G12" s="74"/>
      <c r="H12" s="201">
        <f>H6+H7+H8+H9+H10+H11</f>
        <v>30.009999999999998</v>
      </c>
      <c r="I12" s="20">
        <f t="shared" ref="I12:J12" si="0">I6+I7+I8+I9+I10+I11</f>
        <v>29.849999999999994</v>
      </c>
      <c r="J12" s="21">
        <f t="shared" si="0"/>
        <v>77.25</v>
      </c>
      <c r="K12" s="163">
        <f>K6+K7+K8+K9+K10+K11</f>
        <v>692.91000000000008</v>
      </c>
      <c r="L12" s="201">
        <f t="shared" ref="L12:X12" si="1">L6+L7+L8+L9+L10+L11</f>
        <v>0.31000000000000005</v>
      </c>
      <c r="M12" s="20">
        <f t="shared" si="1"/>
        <v>0.34000000000000008</v>
      </c>
      <c r="N12" s="20">
        <f t="shared" si="1"/>
        <v>25.45</v>
      </c>
      <c r="O12" s="20">
        <f t="shared" si="1"/>
        <v>230</v>
      </c>
      <c r="P12" s="42">
        <f t="shared" si="1"/>
        <v>0</v>
      </c>
      <c r="Q12" s="201">
        <f t="shared" si="1"/>
        <v>104.29</v>
      </c>
      <c r="R12" s="20">
        <f t="shared" si="1"/>
        <v>405.35999999999996</v>
      </c>
      <c r="S12" s="20">
        <f t="shared" si="1"/>
        <v>111.33000000000001</v>
      </c>
      <c r="T12" s="20">
        <f t="shared" si="1"/>
        <v>6.5100000000000007</v>
      </c>
      <c r="U12" s="20">
        <f t="shared" si="1"/>
        <v>1623.1000000000001</v>
      </c>
      <c r="V12" s="20">
        <f t="shared" si="1"/>
        <v>1.9000000000000003E-2</v>
      </c>
      <c r="W12" s="20">
        <f t="shared" si="1"/>
        <v>6.0000000000000001E-3</v>
      </c>
      <c r="X12" s="42">
        <f t="shared" si="1"/>
        <v>4.5</v>
      </c>
    </row>
    <row r="13" spans="1:24" s="33" customFormat="1" ht="33.75" customHeight="1" thickBot="1" x14ac:dyDescent="0.3">
      <c r="A13" s="81"/>
      <c r="B13" s="139"/>
      <c r="C13" s="99"/>
      <c r="D13" s="305"/>
      <c r="E13" s="395" t="s">
        <v>14</v>
      </c>
      <c r="F13" s="96"/>
      <c r="G13" s="146"/>
      <c r="H13" s="144"/>
      <c r="I13" s="47"/>
      <c r="J13" s="89"/>
      <c r="K13" s="255">
        <f>K12/23.5</f>
        <v>29.48553191489362</v>
      </c>
      <c r="L13" s="144"/>
      <c r="M13" s="113"/>
      <c r="N13" s="47"/>
      <c r="O13" s="47"/>
      <c r="P13" s="82"/>
      <c r="Q13" s="144"/>
      <c r="R13" s="47"/>
      <c r="S13" s="47"/>
      <c r="T13" s="47"/>
      <c r="U13" s="47"/>
      <c r="V13" s="47"/>
      <c r="W13" s="47"/>
      <c r="X13" s="82"/>
    </row>
    <row r="14" spans="1:24" s="155" customFormat="1" x14ac:dyDescent="0.25">
      <c r="A14" s="26"/>
      <c r="B14" s="584"/>
      <c r="C14" s="151"/>
      <c r="D14" s="26"/>
      <c r="E14" s="26"/>
      <c r="F14" s="26"/>
      <c r="G14" s="152"/>
      <c r="H14" s="153"/>
      <c r="I14" s="152"/>
      <c r="J14" s="26"/>
      <c r="K14" s="154"/>
      <c r="L14" s="26"/>
      <c r="M14" s="26"/>
      <c r="N14" s="26"/>
    </row>
    <row r="15" spans="1:24" s="155" customFormat="1" ht="18.75" x14ac:dyDescent="0.25">
      <c r="A15" s="268"/>
      <c r="B15" s="575"/>
      <c r="C15" s="203"/>
      <c r="D15" s="152"/>
      <c r="E15" s="204"/>
      <c r="F15" s="205"/>
      <c r="G15" s="203"/>
      <c r="H15" s="203"/>
      <c r="I15" s="203"/>
      <c r="J15" s="203"/>
    </row>
    <row r="16" spans="1:24" s="155" customFormat="1" ht="18.75" x14ac:dyDescent="0.25">
      <c r="A16" s="268"/>
      <c r="B16" s="575"/>
      <c r="C16" s="203"/>
      <c r="D16" s="203"/>
      <c r="E16" s="204"/>
      <c r="F16" s="205"/>
      <c r="G16" s="203"/>
      <c r="H16" s="203"/>
      <c r="I16" s="203"/>
      <c r="J16" s="203"/>
    </row>
    <row r="17" spans="4:10" ht="18.75" x14ac:dyDescent="0.25">
      <c r="D17" s="11"/>
      <c r="E17" s="24"/>
      <c r="F17" s="25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7"/>
  <sheetViews>
    <sheetView zoomScale="70" zoomScaleNormal="70" workbookViewId="0">
      <selection activeCell="A4" sqref="A4"/>
    </sheetView>
  </sheetViews>
  <sheetFormatPr defaultRowHeight="15" x14ac:dyDescent="0.25"/>
  <cols>
    <col min="1" max="2" width="16.85546875" customWidth="1"/>
    <col min="3" max="3" width="19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138</v>
      </c>
      <c r="B2" s="6"/>
      <c r="C2" s="7"/>
      <c r="D2" s="6" t="s">
        <v>2</v>
      </c>
      <c r="E2" s="6"/>
      <c r="F2" s="8" t="s">
        <v>1</v>
      </c>
      <c r="G2" s="7">
        <v>12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5"/>
      <c r="B4" s="55"/>
      <c r="C4" s="387" t="s">
        <v>32</v>
      </c>
      <c r="D4" s="415"/>
      <c r="E4" s="416"/>
      <c r="F4" s="387"/>
      <c r="G4" s="385"/>
      <c r="H4" s="472" t="s">
        <v>15</v>
      </c>
      <c r="I4" s="471"/>
      <c r="J4" s="470"/>
      <c r="K4" s="408" t="s">
        <v>16</v>
      </c>
      <c r="L4" s="550" t="s">
        <v>17</v>
      </c>
      <c r="M4" s="551"/>
      <c r="N4" s="552"/>
      <c r="O4" s="552"/>
      <c r="P4" s="553"/>
      <c r="Q4" s="557" t="s">
        <v>18</v>
      </c>
      <c r="R4" s="558"/>
      <c r="S4" s="558"/>
      <c r="T4" s="558"/>
      <c r="U4" s="558"/>
      <c r="V4" s="558"/>
      <c r="W4" s="558"/>
      <c r="X4" s="559"/>
    </row>
    <row r="5" spans="1:24" s="16" customFormat="1" ht="46.5" thickBot="1" x14ac:dyDescent="0.3">
      <c r="A5" s="56" t="s">
        <v>0</v>
      </c>
      <c r="B5" s="376"/>
      <c r="C5" s="76" t="s">
        <v>33</v>
      </c>
      <c r="D5" s="419" t="s">
        <v>34</v>
      </c>
      <c r="E5" s="76" t="s">
        <v>31</v>
      </c>
      <c r="F5" s="76" t="s">
        <v>19</v>
      </c>
      <c r="G5" s="72" t="s">
        <v>30</v>
      </c>
      <c r="H5" s="88" t="s">
        <v>20</v>
      </c>
      <c r="I5" s="317" t="s">
        <v>21</v>
      </c>
      <c r="J5" s="485" t="s">
        <v>22</v>
      </c>
      <c r="K5" s="410" t="s">
        <v>23</v>
      </c>
      <c r="L5" s="249" t="s">
        <v>24</v>
      </c>
      <c r="M5" s="249" t="s">
        <v>90</v>
      </c>
      <c r="N5" s="249" t="s">
        <v>25</v>
      </c>
      <c r="O5" s="316" t="s">
        <v>91</v>
      </c>
      <c r="P5" s="249" t="s">
        <v>92</v>
      </c>
      <c r="Q5" s="249" t="s">
        <v>26</v>
      </c>
      <c r="R5" s="249" t="s">
        <v>27</v>
      </c>
      <c r="S5" s="249" t="s">
        <v>28</v>
      </c>
      <c r="T5" s="249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24" s="16" customFormat="1" ht="33.75" customHeight="1" x14ac:dyDescent="0.25">
      <c r="A6" s="103" t="s">
        <v>3</v>
      </c>
      <c r="B6" s="514"/>
      <c r="C6" s="279">
        <v>14</v>
      </c>
      <c r="D6" s="413" t="s">
        <v>63</v>
      </c>
      <c r="E6" s="440" t="s">
        <v>64</v>
      </c>
      <c r="F6" s="112">
        <v>60</v>
      </c>
      <c r="G6" s="453"/>
      <c r="H6" s="283">
        <v>2.99</v>
      </c>
      <c r="I6" s="269">
        <v>7.78</v>
      </c>
      <c r="J6" s="270">
        <v>3.84</v>
      </c>
      <c r="K6" s="350">
        <v>97.59</v>
      </c>
      <c r="L6" s="283">
        <v>0.01</v>
      </c>
      <c r="M6" s="269">
        <v>0.05</v>
      </c>
      <c r="N6" s="269">
        <v>1.97</v>
      </c>
      <c r="O6" s="269">
        <v>30</v>
      </c>
      <c r="P6" s="352">
        <v>0.1</v>
      </c>
      <c r="Q6" s="283">
        <v>104.22</v>
      </c>
      <c r="R6" s="269">
        <v>67.790000000000006</v>
      </c>
      <c r="S6" s="269">
        <v>12.51</v>
      </c>
      <c r="T6" s="269">
        <v>0.67</v>
      </c>
      <c r="U6" s="269">
        <v>120.47</v>
      </c>
      <c r="V6" s="269">
        <v>3.0000000000000001E-3</v>
      </c>
      <c r="W6" s="269">
        <v>0</v>
      </c>
      <c r="X6" s="270">
        <v>0.01</v>
      </c>
    </row>
    <row r="7" spans="1:24" s="16" customFormat="1" ht="33.75" customHeight="1" x14ac:dyDescent="0.25">
      <c r="A7" s="77"/>
      <c r="B7" s="515"/>
      <c r="C7" s="341">
        <v>41</v>
      </c>
      <c r="D7" s="149" t="s">
        <v>5</v>
      </c>
      <c r="E7" s="251" t="s">
        <v>65</v>
      </c>
      <c r="F7" s="168">
        <v>200</v>
      </c>
      <c r="G7" s="267"/>
      <c r="H7" s="180">
        <v>6.66</v>
      </c>
      <c r="I7" s="53">
        <v>5.51</v>
      </c>
      <c r="J7" s="147">
        <v>8.75</v>
      </c>
      <c r="K7" s="265">
        <v>111.57</v>
      </c>
      <c r="L7" s="180">
        <v>7.0000000000000007E-2</v>
      </c>
      <c r="M7" s="53">
        <v>0.06</v>
      </c>
      <c r="N7" s="53">
        <v>2.75</v>
      </c>
      <c r="O7" s="53">
        <v>110</v>
      </c>
      <c r="P7" s="54">
        <v>0</v>
      </c>
      <c r="Q7" s="180">
        <v>22.94</v>
      </c>
      <c r="R7" s="53">
        <v>97.77</v>
      </c>
      <c r="S7" s="53">
        <v>22.1</v>
      </c>
      <c r="T7" s="53">
        <v>1.38</v>
      </c>
      <c r="U7" s="53">
        <v>299.77999999999997</v>
      </c>
      <c r="V7" s="53">
        <v>4.0000000000000001E-3</v>
      </c>
      <c r="W7" s="53">
        <v>2E-3</v>
      </c>
      <c r="X7" s="147">
        <v>0.03</v>
      </c>
    </row>
    <row r="8" spans="1:24" s="33" customFormat="1" ht="33.75" customHeight="1" x14ac:dyDescent="0.25">
      <c r="A8" s="78"/>
      <c r="B8" s="527"/>
      <c r="C8" s="341">
        <v>81</v>
      </c>
      <c r="D8" s="149" t="s">
        <v>6</v>
      </c>
      <c r="E8" s="116" t="s">
        <v>56</v>
      </c>
      <c r="F8" s="411">
        <v>90</v>
      </c>
      <c r="G8" s="119"/>
      <c r="H8" s="201">
        <v>23.81</v>
      </c>
      <c r="I8" s="20">
        <v>19.829999999999998</v>
      </c>
      <c r="J8" s="42">
        <v>0.72</v>
      </c>
      <c r="K8" s="200">
        <v>274.56</v>
      </c>
      <c r="L8" s="201">
        <v>0.09</v>
      </c>
      <c r="M8" s="20">
        <v>0.16</v>
      </c>
      <c r="N8" s="20">
        <v>1.0900000000000001</v>
      </c>
      <c r="O8" s="20">
        <v>30</v>
      </c>
      <c r="P8" s="21">
        <v>0.01</v>
      </c>
      <c r="Q8" s="201">
        <v>20.3</v>
      </c>
      <c r="R8" s="20">
        <v>189.81</v>
      </c>
      <c r="S8" s="20">
        <v>22.65</v>
      </c>
      <c r="T8" s="20">
        <v>1.54</v>
      </c>
      <c r="U8" s="20">
        <v>267.56</v>
      </c>
      <c r="V8" s="20">
        <v>5.0000000000000001E-3</v>
      </c>
      <c r="W8" s="20">
        <v>0</v>
      </c>
      <c r="X8" s="42">
        <v>0.15</v>
      </c>
    </row>
    <row r="9" spans="1:24" s="16" customFormat="1" ht="43.5" customHeight="1" x14ac:dyDescent="0.25">
      <c r="A9" s="79"/>
      <c r="B9" s="516"/>
      <c r="C9" s="341">
        <v>124</v>
      </c>
      <c r="D9" s="149" t="s">
        <v>68</v>
      </c>
      <c r="E9" s="251" t="s">
        <v>66</v>
      </c>
      <c r="F9" s="168">
        <v>150</v>
      </c>
      <c r="G9" s="267"/>
      <c r="H9" s="180">
        <v>3.93</v>
      </c>
      <c r="I9" s="53">
        <v>4.24</v>
      </c>
      <c r="J9" s="147">
        <v>21.84</v>
      </c>
      <c r="K9" s="265">
        <v>140.55000000000001</v>
      </c>
      <c r="L9" s="180">
        <v>0.11</v>
      </c>
      <c r="M9" s="53">
        <v>0.02</v>
      </c>
      <c r="N9" s="53">
        <v>0</v>
      </c>
      <c r="O9" s="53">
        <v>10</v>
      </c>
      <c r="P9" s="54">
        <v>0.06</v>
      </c>
      <c r="Q9" s="180">
        <v>10.9</v>
      </c>
      <c r="R9" s="53">
        <v>74.540000000000006</v>
      </c>
      <c r="S9" s="53">
        <v>26.07</v>
      </c>
      <c r="T9" s="53">
        <v>0.86</v>
      </c>
      <c r="U9" s="53">
        <v>64.319999999999993</v>
      </c>
      <c r="V9" s="53">
        <v>1E-3</v>
      </c>
      <c r="W9" s="53">
        <v>1E-3</v>
      </c>
      <c r="X9" s="147">
        <v>0.01</v>
      </c>
    </row>
    <row r="10" spans="1:24" s="16" customFormat="1" ht="33.75" customHeight="1" x14ac:dyDescent="0.25">
      <c r="A10" s="79"/>
      <c r="B10" s="516"/>
      <c r="C10" s="343">
        <v>100</v>
      </c>
      <c r="D10" s="149" t="s">
        <v>69</v>
      </c>
      <c r="E10" s="109" t="s">
        <v>67</v>
      </c>
      <c r="F10" s="93">
        <v>200</v>
      </c>
      <c r="G10" s="267"/>
      <c r="H10" s="201">
        <v>0.15</v>
      </c>
      <c r="I10" s="20">
        <v>0.04</v>
      </c>
      <c r="J10" s="42">
        <v>12.83</v>
      </c>
      <c r="K10" s="200">
        <v>52.45</v>
      </c>
      <c r="L10" s="177">
        <v>0</v>
      </c>
      <c r="M10" s="15">
        <v>0</v>
      </c>
      <c r="N10" s="15">
        <v>1.2</v>
      </c>
      <c r="O10" s="15">
        <v>0</v>
      </c>
      <c r="P10" s="18">
        <v>0</v>
      </c>
      <c r="Q10" s="177">
        <v>6.83</v>
      </c>
      <c r="R10" s="15">
        <v>5.22</v>
      </c>
      <c r="S10" s="15">
        <v>4.5199999999999996</v>
      </c>
      <c r="T10" s="15">
        <v>0.12</v>
      </c>
      <c r="U10" s="15">
        <v>42.79</v>
      </c>
      <c r="V10" s="15">
        <v>0</v>
      </c>
      <c r="W10" s="15">
        <v>0.02</v>
      </c>
      <c r="X10" s="38">
        <v>0</v>
      </c>
    </row>
    <row r="11" spans="1:24" s="16" customFormat="1" ht="33.75" customHeight="1" x14ac:dyDescent="0.25">
      <c r="A11" s="79"/>
      <c r="B11" s="516"/>
      <c r="C11" s="343">
        <v>119</v>
      </c>
      <c r="D11" s="149" t="s">
        <v>7</v>
      </c>
      <c r="E11" s="109" t="s">
        <v>44</v>
      </c>
      <c r="F11" s="208">
        <v>20</v>
      </c>
      <c r="G11" s="92"/>
      <c r="H11" s="177">
        <v>1.52</v>
      </c>
      <c r="I11" s="15">
        <v>0.16</v>
      </c>
      <c r="J11" s="38">
        <v>9.84</v>
      </c>
      <c r="K11" s="332">
        <v>47</v>
      </c>
      <c r="L11" s="177">
        <v>0.02</v>
      </c>
      <c r="M11" s="15">
        <v>0.01</v>
      </c>
      <c r="N11" s="15">
        <v>0</v>
      </c>
      <c r="O11" s="15">
        <v>0</v>
      </c>
      <c r="P11" s="18">
        <v>0</v>
      </c>
      <c r="Q11" s="177">
        <v>4</v>
      </c>
      <c r="R11" s="15">
        <v>13</v>
      </c>
      <c r="S11" s="15">
        <v>2.8</v>
      </c>
      <c r="T11" s="15">
        <v>0.22</v>
      </c>
      <c r="U11" s="15">
        <v>18.600000000000001</v>
      </c>
      <c r="V11" s="15">
        <v>1E-3</v>
      </c>
      <c r="W11" s="15">
        <v>1E-3</v>
      </c>
      <c r="X11" s="38">
        <v>2.9</v>
      </c>
    </row>
    <row r="12" spans="1:24" s="16" customFormat="1" ht="33.75" customHeight="1" x14ac:dyDescent="0.25">
      <c r="A12" s="78"/>
      <c r="B12" s="527"/>
      <c r="C12" s="341">
        <v>120</v>
      </c>
      <c r="D12" s="149" t="s">
        <v>8</v>
      </c>
      <c r="E12" s="109" t="s">
        <v>37</v>
      </c>
      <c r="F12" s="90">
        <v>20</v>
      </c>
      <c r="G12" s="92"/>
      <c r="H12" s="177">
        <v>1.32</v>
      </c>
      <c r="I12" s="15">
        <v>0.24</v>
      </c>
      <c r="J12" s="38">
        <v>8.0399999999999991</v>
      </c>
      <c r="K12" s="333">
        <v>39.6</v>
      </c>
      <c r="L12" s="201">
        <v>0.03</v>
      </c>
      <c r="M12" s="20">
        <v>0.02</v>
      </c>
      <c r="N12" s="20">
        <v>0</v>
      </c>
      <c r="O12" s="20">
        <v>0</v>
      </c>
      <c r="P12" s="21">
        <v>0</v>
      </c>
      <c r="Q12" s="20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24" s="16" customFormat="1" ht="33.75" customHeight="1" x14ac:dyDescent="0.25">
      <c r="A13" s="78"/>
      <c r="B13" s="527"/>
      <c r="C13" s="188"/>
      <c r="D13" s="314"/>
      <c r="E13" s="222" t="s">
        <v>13</v>
      </c>
      <c r="F13" s="136">
        <f>SUM(F6:F12)</f>
        <v>740</v>
      </c>
      <c r="G13" s="121"/>
      <c r="H13" s="142">
        <f t="shared" ref="H13:X13" si="0">SUM(H6:H12)</f>
        <v>40.380000000000003</v>
      </c>
      <c r="I13" s="31">
        <f t="shared" si="0"/>
        <v>37.799999999999997</v>
      </c>
      <c r="J13" s="48">
        <f t="shared" si="0"/>
        <v>65.859999999999985</v>
      </c>
      <c r="K13" s="271">
        <f t="shared" si="0"/>
        <v>763.32</v>
      </c>
      <c r="L13" s="142">
        <f t="shared" si="0"/>
        <v>0.32999999999999996</v>
      </c>
      <c r="M13" s="31">
        <f t="shared" si="0"/>
        <v>0.32000000000000006</v>
      </c>
      <c r="N13" s="31">
        <f t="shared" si="0"/>
        <v>7.01</v>
      </c>
      <c r="O13" s="31">
        <f t="shared" si="0"/>
        <v>180</v>
      </c>
      <c r="P13" s="194">
        <f t="shared" si="0"/>
        <v>0.16999999999999998</v>
      </c>
      <c r="Q13" s="142">
        <f t="shared" si="0"/>
        <v>174.99000000000004</v>
      </c>
      <c r="R13" s="31">
        <f t="shared" si="0"/>
        <v>478.13000000000005</v>
      </c>
      <c r="S13" s="31">
        <f t="shared" si="0"/>
        <v>100.05</v>
      </c>
      <c r="T13" s="31">
        <f t="shared" si="0"/>
        <v>5.57</v>
      </c>
      <c r="U13" s="31">
        <f t="shared" si="0"/>
        <v>860.51999999999987</v>
      </c>
      <c r="V13" s="31">
        <f t="shared" si="0"/>
        <v>1.5000000000000003E-2</v>
      </c>
      <c r="W13" s="31">
        <f t="shared" si="0"/>
        <v>2.5000000000000001E-2</v>
      </c>
      <c r="X13" s="48">
        <f t="shared" si="0"/>
        <v>3.1</v>
      </c>
    </row>
    <row r="14" spans="1:24" s="16" customFormat="1" ht="33.75" customHeight="1" thickBot="1" x14ac:dyDescent="0.3">
      <c r="A14" s="104"/>
      <c r="B14" s="528"/>
      <c r="C14" s="195"/>
      <c r="D14" s="276"/>
      <c r="E14" s="241" t="s">
        <v>14</v>
      </c>
      <c r="F14" s="96"/>
      <c r="G14" s="146"/>
      <c r="H14" s="179"/>
      <c r="I14" s="110"/>
      <c r="J14" s="111"/>
      <c r="K14" s="351">
        <f>K13/23.5</f>
        <v>32.481702127659574</v>
      </c>
      <c r="L14" s="179"/>
      <c r="M14" s="110"/>
      <c r="N14" s="110"/>
      <c r="O14" s="110"/>
      <c r="P14" s="161"/>
      <c r="Q14" s="179"/>
      <c r="R14" s="110"/>
      <c r="S14" s="110"/>
      <c r="T14" s="110"/>
      <c r="U14" s="110"/>
      <c r="V14" s="110"/>
      <c r="W14" s="110"/>
      <c r="X14" s="111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E16" s="24"/>
      <c r="F16" s="25"/>
      <c r="G16" s="11"/>
      <c r="H16" s="9"/>
      <c r="I16" s="11"/>
      <c r="J16" s="11"/>
    </row>
    <row r="17" spans="4:10" ht="18.75" x14ac:dyDescent="0.25">
      <c r="E17" s="24"/>
      <c r="F17" s="25"/>
      <c r="G17" s="11"/>
      <c r="H17" s="11"/>
      <c r="I17" s="11"/>
      <c r="J17" s="11"/>
    </row>
    <row r="18" spans="4:10" ht="18.75" x14ac:dyDescent="0.25">
      <c r="D18" s="11"/>
      <c r="E18" s="24"/>
      <c r="F18" s="25"/>
      <c r="G18" s="11"/>
      <c r="H18" s="11"/>
      <c r="I18" s="11"/>
      <c r="J18" s="11"/>
    </row>
    <row r="19" spans="4:10" ht="18.75" x14ac:dyDescent="0.25">
      <c r="D19" s="11"/>
      <c r="E19" s="24"/>
      <c r="F19" s="25"/>
      <c r="G19" s="11"/>
      <c r="H19" s="11"/>
      <c r="I19" s="11"/>
      <c r="J19" s="11"/>
    </row>
    <row r="20" spans="4:10" ht="18.75" x14ac:dyDescent="0.25">
      <c r="D20" s="11"/>
      <c r="E20" s="24"/>
      <c r="F20" s="25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  <row r="25" spans="4:10" x14ac:dyDescent="0.25">
      <c r="D25" s="11"/>
      <c r="E25" s="11"/>
      <c r="F25" s="11"/>
      <c r="G25" s="11"/>
      <c r="H25" s="11"/>
      <c r="I25" s="11"/>
      <c r="J25" s="11"/>
    </row>
    <row r="26" spans="4:10" x14ac:dyDescent="0.25">
      <c r="D26" s="11"/>
      <c r="E26" s="11"/>
      <c r="F26" s="11"/>
      <c r="G26" s="11"/>
      <c r="H26" s="11"/>
      <c r="I26" s="11"/>
      <c r="J26" s="11"/>
    </row>
    <row r="27" spans="4:10" x14ac:dyDescent="0.25">
      <c r="D27" s="11"/>
      <c r="E27" s="11"/>
      <c r="F27" s="11"/>
      <c r="G27" s="11"/>
      <c r="H27" s="11"/>
      <c r="I27" s="11"/>
      <c r="J27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zoomScale="70" zoomScaleNormal="70" workbookViewId="0">
      <selection activeCell="A4" sqref="A4"/>
    </sheetView>
  </sheetViews>
  <sheetFormatPr defaultRowHeight="15" x14ac:dyDescent="0.25"/>
  <cols>
    <col min="1" max="1" width="16.85546875" customWidth="1"/>
    <col min="2" max="2" width="17" style="5" customWidth="1"/>
    <col min="3" max="3" width="20.4257812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2" width="10.140625" customWidth="1"/>
    <col min="23" max="23" width="10.5703125" customWidth="1"/>
  </cols>
  <sheetData>
    <row r="2" spans="1:24" ht="23.25" x14ac:dyDescent="0.35">
      <c r="A2" s="6" t="s">
        <v>138</v>
      </c>
      <c r="B2" s="7"/>
      <c r="C2" s="7"/>
      <c r="D2" s="6" t="s">
        <v>2</v>
      </c>
      <c r="E2" s="6"/>
      <c r="F2" s="8" t="s">
        <v>1</v>
      </c>
      <c r="G2" s="83">
        <v>13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295"/>
      <c r="C4" s="387" t="s">
        <v>32</v>
      </c>
      <c r="D4" s="454"/>
      <c r="E4" s="416"/>
      <c r="F4" s="387"/>
      <c r="G4" s="385"/>
      <c r="H4" s="472" t="s">
        <v>15</v>
      </c>
      <c r="I4" s="471"/>
      <c r="J4" s="470"/>
      <c r="K4" s="406" t="s">
        <v>16</v>
      </c>
      <c r="L4" s="550" t="s">
        <v>17</v>
      </c>
      <c r="M4" s="551"/>
      <c r="N4" s="552"/>
      <c r="O4" s="552"/>
      <c r="P4" s="553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46.5" thickBot="1" x14ac:dyDescent="0.3">
      <c r="A5" s="101" t="s">
        <v>0</v>
      </c>
      <c r="B5" s="183"/>
      <c r="C5" s="76" t="s">
        <v>33</v>
      </c>
      <c r="D5" s="532" t="s">
        <v>34</v>
      </c>
      <c r="E5" s="76" t="s">
        <v>31</v>
      </c>
      <c r="F5" s="76" t="s">
        <v>19</v>
      </c>
      <c r="G5" s="72" t="s">
        <v>30</v>
      </c>
      <c r="H5" s="334" t="s">
        <v>20</v>
      </c>
      <c r="I5" s="317" t="s">
        <v>21</v>
      </c>
      <c r="J5" s="500" t="s">
        <v>22</v>
      </c>
      <c r="K5" s="388" t="s">
        <v>23</v>
      </c>
      <c r="L5" s="327" t="s">
        <v>24</v>
      </c>
      <c r="M5" s="327" t="s">
        <v>90</v>
      </c>
      <c r="N5" s="327" t="s">
        <v>25</v>
      </c>
      <c r="O5" s="331" t="s">
        <v>91</v>
      </c>
      <c r="P5" s="327" t="s">
        <v>92</v>
      </c>
      <c r="Q5" s="327" t="s">
        <v>26</v>
      </c>
      <c r="R5" s="327" t="s">
        <v>27</v>
      </c>
      <c r="S5" s="327" t="s">
        <v>28</v>
      </c>
      <c r="T5" s="327" t="s">
        <v>29</v>
      </c>
      <c r="U5" s="327" t="s">
        <v>93</v>
      </c>
      <c r="V5" s="327" t="s">
        <v>94</v>
      </c>
      <c r="W5" s="327" t="s">
        <v>95</v>
      </c>
      <c r="X5" s="387" t="s">
        <v>96</v>
      </c>
    </row>
    <row r="6" spans="1:24" s="16" customFormat="1" ht="26.45" customHeight="1" x14ac:dyDescent="0.25">
      <c r="A6" s="103" t="s">
        <v>3</v>
      </c>
      <c r="B6" s="157"/>
      <c r="C6" s="279">
        <v>135</v>
      </c>
      <c r="D6" s="264" t="s">
        <v>12</v>
      </c>
      <c r="E6" s="124" t="s">
        <v>109</v>
      </c>
      <c r="F6" s="112">
        <v>60</v>
      </c>
      <c r="G6" s="413"/>
      <c r="H6" s="299">
        <v>1.2</v>
      </c>
      <c r="I6" s="261">
        <v>5.4</v>
      </c>
      <c r="J6" s="300">
        <v>5.16</v>
      </c>
      <c r="K6" s="134">
        <v>73.2</v>
      </c>
      <c r="L6" s="299">
        <v>0.01</v>
      </c>
      <c r="M6" s="260">
        <v>0.03</v>
      </c>
      <c r="N6" s="261">
        <v>4.2</v>
      </c>
      <c r="O6" s="261">
        <v>90</v>
      </c>
      <c r="P6" s="262">
        <v>0</v>
      </c>
      <c r="Q6" s="299">
        <v>24.6</v>
      </c>
      <c r="R6" s="261">
        <v>40.200000000000003</v>
      </c>
      <c r="S6" s="261">
        <v>21</v>
      </c>
      <c r="T6" s="261">
        <v>4.2</v>
      </c>
      <c r="U6" s="261">
        <v>189</v>
      </c>
      <c r="V6" s="261">
        <v>0</v>
      </c>
      <c r="W6" s="261">
        <v>0</v>
      </c>
      <c r="X6" s="300">
        <v>0</v>
      </c>
    </row>
    <row r="7" spans="1:24" s="16" customFormat="1" ht="26.45" customHeight="1" x14ac:dyDescent="0.25">
      <c r="A7" s="77"/>
      <c r="B7" s="94"/>
      <c r="C7" s="94" t="s">
        <v>128</v>
      </c>
      <c r="D7" s="304" t="s">
        <v>5</v>
      </c>
      <c r="E7" s="272" t="s">
        <v>127</v>
      </c>
      <c r="F7" s="379">
        <v>200</v>
      </c>
      <c r="G7" s="73"/>
      <c r="H7" s="178">
        <v>6.2</v>
      </c>
      <c r="I7" s="13">
        <v>6.38</v>
      </c>
      <c r="J7" s="40">
        <v>12.02</v>
      </c>
      <c r="K7" s="95">
        <v>131.11000000000001</v>
      </c>
      <c r="L7" s="50">
        <v>7.0000000000000007E-2</v>
      </c>
      <c r="M7" s="50">
        <v>0.08</v>
      </c>
      <c r="N7" s="13">
        <v>5.17</v>
      </c>
      <c r="O7" s="13">
        <v>120</v>
      </c>
      <c r="P7" s="40">
        <v>0.02</v>
      </c>
      <c r="Q7" s="178">
        <v>26.04</v>
      </c>
      <c r="R7" s="13">
        <v>95.87</v>
      </c>
      <c r="S7" s="13">
        <v>23.89</v>
      </c>
      <c r="T7" s="13">
        <v>1.32</v>
      </c>
      <c r="U7" s="13">
        <v>377.41</v>
      </c>
      <c r="V7" s="13">
        <v>5.0000000000000001E-3</v>
      </c>
      <c r="W7" s="13">
        <v>1E-3</v>
      </c>
      <c r="X7" s="40">
        <v>0.04</v>
      </c>
    </row>
    <row r="8" spans="1:24" s="33" customFormat="1" ht="26.45" customHeight="1" x14ac:dyDescent="0.25">
      <c r="A8" s="78"/>
      <c r="B8" s="84"/>
      <c r="C8" s="93">
        <v>80</v>
      </c>
      <c r="D8" s="303" t="s">
        <v>6</v>
      </c>
      <c r="E8" s="116" t="s">
        <v>75</v>
      </c>
      <c r="F8" s="168">
        <v>90</v>
      </c>
      <c r="G8" s="74"/>
      <c r="H8" s="178">
        <v>14.84</v>
      </c>
      <c r="I8" s="13">
        <v>12.69</v>
      </c>
      <c r="J8" s="40">
        <v>4.46</v>
      </c>
      <c r="K8" s="75">
        <v>191.87</v>
      </c>
      <c r="L8" s="178">
        <v>0.06</v>
      </c>
      <c r="M8" s="50">
        <v>0.11</v>
      </c>
      <c r="N8" s="13">
        <v>1.48</v>
      </c>
      <c r="O8" s="13">
        <v>30</v>
      </c>
      <c r="P8" s="40">
        <v>0</v>
      </c>
      <c r="Q8" s="178">
        <v>20.21</v>
      </c>
      <c r="R8" s="13">
        <v>120.74</v>
      </c>
      <c r="S8" s="13">
        <v>17.46</v>
      </c>
      <c r="T8" s="13">
        <v>1.23</v>
      </c>
      <c r="U8" s="13">
        <v>204.01</v>
      </c>
      <c r="V8" s="13">
        <v>3.0000000000000001E-3</v>
      </c>
      <c r="W8" s="13">
        <v>0</v>
      </c>
      <c r="X8" s="40">
        <v>0.09</v>
      </c>
    </row>
    <row r="9" spans="1:24" s="33" customFormat="1" ht="26.45" customHeight="1" x14ac:dyDescent="0.25">
      <c r="A9" s="78"/>
      <c r="B9" s="84"/>
      <c r="C9" s="93">
        <v>54</v>
      </c>
      <c r="D9" s="302" t="s">
        <v>68</v>
      </c>
      <c r="E9" s="108" t="s">
        <v>35</v>
      </c>
      <c r="F9" s="92">
        <v>150</v>
      </c>
      <c r="G9" s="90"/>
      <c r="H9" s="201">
        <v>7.26</v>
      </c>
      <c r="I9" s="20">
        <v>4.96</v>
      </c>
      <c r="J9" s="42">
        <v>31.76</v>
      </c>
      <c r="K9" s="200">
        <v>198.84</v>
      </c>
      <c r="L9" s="201">
        <v>0.19</v>
      </c>
      <c r="M9" s="19">
        <v>0.1</v>
      </c>
      <c r="N9" s="20">
        <v>0</v>
      </c>
      <c r="O9" s="20">
        <v>10</v>
      </c>
      <c r="P9" s="42">
        <v>0.06</v>
      </c>
      <c r="Q9" s="201">
        <v>13.09</v>
      </c>
      <c r="R9" s="20">
        <v>159.71</v>
      </c>
      <c r="S9" s="20">
        <v>106.22</v>
      </c>
      <c r="T9" s="20">
        <v>3.57</v>
      </c>
      <c r="U9" s="20">
        <v>193.67</v>
      </c>
      <c r="V9" s="20">
        <v>2E-3</v>
      </c>
      <c r="W9" s="20">
        <v>3.0000000000000001E-3</v>
      </c>
      <c r="X9" s="42">
        <v>0.01</v>
      </c>
    </row>
    <row r="10" spans="1:24" s="16" customFormat="1" ht="33.75" customHeight="1" x14ac:dyDescent="0.25">
      <c r="A10" s="79"/>
      <c r="B10" s="94"/>
      <c r="C10" s="74">
        <v>98</v>
      </c>
      <c r="D10" s="108" t="s">
        <v>11</v>
      </c>
      <c r="E10" s="123" t="s">
        <v>10</v>
      </c>
      <c r="F10" s="129">
        <v>200</v>
      </c>
      <c r="G10" s="126"/>
      <c r="H10" s="177">
        <v>0.37</v>
      </c>
      <c r="I10" s="15">
        <v>0</v>
      </c>
      <c r="J10" s="38">
        <v>14.85</v>
      </c>
      <c r="K10" s="185">
        <v>59.48</v>
      </c>
      <c r="L10" s="177">
        <v>0</v>
      </c>
      <c r="M10" s="17">
        <v>0</v>
      </c>
      <c r="N10" s="15">
        <v>0</v>
      </c>
      <c r="O10" s="15">
        <v>0</v>
      </c>
      <c r="P10" s="38">
        <v>0</v>
      </c>
      <c r="Q10" s="177">
        <v>0.21</v>
      </c>
      <c r="R10" s="15">
        <v>0</v>
      </c>
      <c r="S10" s="15">
        <v>0</v>
      </c>
      <c r="T10" s="15">
        <v>0.02</v>
      </c>
      <c r="U10" s="15">
        <v>0.2</v>
      </c>
      <c r="V10" s="15">
        <v>0</v>
      </c>
      <c r="W10" s="15">
        <v>0</v>
      </c>
      <c r="X10" s="40">
        <v>0</v>
      </c>
    </row>
    <row r="11" spans="1:24" s="16" customFormat="1" ht="26.45" customHeight="1" x14ac:dyDescent="0.25">
      <c r="A11" s="79"/>
      <c r="B11" s="95"/>
      <c r="C11" s="95">
        <v>119</v>
      </c>
      <c r="D11" s="302" t="s">
        <v>44</v>
      </c>
      <c r="E11" s="108" t="s">
        <v>44</v>
      </c>
      <c r="F11" s="92">
        <v>30</v>
      </c>
      <c r="G11" s="90"/>
      <c r="H11" s="177">
        <v>2.2799999999999998</v>
      </c>
      <c r="I11" s="15">
        <v>0.24</v>
      </c>
      <c r="J11" s="38">
        <v>14.76</v>
      </c>
      <c r="K11" s="184">
        <v>70.5</v>
      </c>
      <c r="L11" s="201">
        <v>0.03</v>
      </c>
      <c r="M11" s="19">
        <v>0.01</v>
      </c>
      <c r="N11" s="20">
        <v>0</v>
      </c>
      <c r="O11" s="20">
        <v>0</v>
      </c>
      <c r="P11" s="42">
        <v>0</v>
      </c>
      <c r="Q11" s="201">
        <v>6</v>
      </c>
      <c r="R11" s="20">
        <v>19.5</v>
      </c>
      <c r="S11" s="20">
        <v>4.2</v>
      </c>
      <c r="T11" s="20">
        <v>0.33</v>
      </c>
      <c r="U11" s="20">
        <v>27.9</v>
      </c>
      <c r="V11" s="20">
        <v>1E-3</v>
      </c>
      <c r="W11" s="20">
        <v>2E-3</v>
      </c>
      <c r="X11" s="42">
        <v>4.3499999999999996</v>
      </c>
    </row>
    <row r="12" spans="1:24" s="16" customFormat="1" ht="26.45" customHeight="1" x14ac:dyDescent="0.25">
      <c r="A12" s="79"/>
      <c r="B12" s="95"/>
      <c r="C12" s="95">
        <v>120</v>
      </c>
      <c r="D12" s="302" t="s">
        <v>37</v>
      </c>
      <c r="E12" s="108" t="s">
        <v>37</v>
      </c>
      <c r="F12" s="92">
        <v>25</v>
      </c>
      <c r="G12" s="90"/>
      <c r="H12" s="177">
        <v>1.65</v>
      </c>
      <c r="I12" s="15">
        <v>0.3</v>
      </c>
      <c r="J12" s="38">
        <v>10.050000000000001</v>
      </c>
      <c r="K12" s="184">
        <v>49.5</v>
      </c>
      <c r="L12" s="177">
        <v>0.04</v>
      </c>
      <c r="M12" s="17">
        <v>0.02</v>
      </c>
      <c r="N12" s="15">
        <v>0</v>
      </c>
      <c r="O12" s="15">
        <v>0</v>
      </c>
      <c r="P12" s="38">
        <v>0</v>
      </c>
      <c r="Q12" s="177">
        <v>7.25</v>
      </c>
      <c r="R12" s="15">
        <v>37.5</v>
      </c>
      <c r="S12" s="15">
        <v>11.75</v>
      </c>
      <c r="T12" s="15">
        <v>0.98</v>
      </c>
      <c r="U12" s="15">
        <v>58.75</v>
      </c>
      <c r="V12" s="15">
        <v>1E-3</v>
      </c>
      <c r="W12" s="15">
        <v>1E-3</v>
      </c>
      <c r="X12" s="38">
        <v>0</v>
      </c>
    </row>
    <row r="13" spans="1:24" s="33" customFormat="1" ht="26.45" customHeight="1" x14ac:dyDescent="0.25">
      <c r="A13" s="78"/>
      <c r="B13" s="84"/>
      <c r="C13" s="98"/>
      <c r="D13" s="455"/>
      <c r="E13" s="114" t="s">
        <v>13</v>
      </c>
      <c r="F13" s="136">
        <f>SUM(F6:F12)</f>
        <v>755</v>
      </c>
      <c r="G13" s="187"/>
      <c r="H13" s="143">
        <f t="shared" ref="H13:J13" si="0">SUM(H6:H12)</f>
        <v>33.799999999999997</v>
      </c>
      <c r="I13" s="68">
        <f t="shared" si="0"/>
        <v>29.97</v>
      </c>
      <c r="J13" s="70">
        <f t="shared" si="0"/>
        <v>93.06</v>
      </c>
      <c r="K13" s="271">
        <f>SUM(K6:K12)</f>
        <v>774.5</v>
      </c>
      <c r="L13" s="143">
        <f t="shared" ref="L13:X13" si="1">SUM(L6:L12)</f>
        <v>0.39999999999999997</v>
      </c>
      <c r="M13" s="68">
        <f t="shared" si="1"/>
        <v>0.35000000000000003</v>
      </c>
      <c r="N13" s="68">
        <f t="shared" si="1"/>
        <v>10.850000000000001</v>
      </c>
      <c r="O13" s="68">
        <f t="shared" si="1"/>
        <v>250</v>
      </c>
      <c r="P13" s="70">
        <f t="shared" si="1"/>
        <v>0.08</v>
      </c>
      <c r="Q13" s="143">
        <f t="shared" si="1"/>
        <v>97.399999999999991</v>
      </c>
      <c r="R13" s="68">
        <f t="shared" si="1"/>
        <v>473.52</v>
      </c>
      <c r="S13" s="68">
        <f t="shared" si="1"/>
        <v>184.51999999999998</v>
      </c>
      <c r="T13" s="68">
        <f t="shared" si="1"/>
        <v>11.65</v>
      </c>
      <c r="U13" s="68">
        <f t="shared" si="1"/>
        <v>1050.94</v>
      </c>
      <c r="V13" s="68">
        <f t="shared" si="1"/>
        <v>1.2E-2</v>
      </c>
      <c r="W13" s="68">
        <f t="shared" si="1"/>
        <v>7.0000000000000001E-3</v>
      </c>
      <c r="X13" s="70">
        <f t="shared" si="1"/>
        <v>4.4899999999999993</v>
      </c>
    </row>
    <row r="14" spans="1:24" s="33" customFormat="1" ht="26.45" customHeight="1" thickBot="1" x14ac:dyDescent="0.3">
      <c r="A14" s="104"/>
      <c r="B14" s="85"/>
      <c r="C14" s="99"/>
      <c r="D14" s="451"/>
      <c r="E14" s="115" t="s">
        <v>14</v>
      </c>
      <c r="F14" s="96"/>
      <c r="G14" s="146"/>
      <c r="H14" s="144"/>
      <c r="I14" s="47"/>
      <c r="J14" s="82"/>
      <c r="K14" s="282">
        <f>K13/23.5</f>
        <v>32.957446808510639</v>
      </c>
      <c r="L14" s="144"/>
      <c r="M14" s="113"/>
      <c r="N14" s="47"/>
      <c r="O14" s="47"/>
      <c r="P14" s="82"/>
      <c r="Q14" s="144"/>
      <c r="R14" s="47"/>
      <c r="S14" s="47"/>
      <c r="T14" s="47"/>
      <c r="U14" s="47"/>
      <c r="V14" s="47"/>
      <c r="W14" s="47"/>
      <c r="X14" s="82"/>
    </row>
    <row r="15" spans="1:24" x14ac:dyDescent="0.25">
      <c r="A15" s="9"/>
      <c r="B15" s="29"/>
      <c r="C15" s="29"/>
      <c r="D15" s="9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s="155" customFormat="1" ht="18.75" x14ac:dyDescent="0.25">
      <c r="A16" s="268"/>
      <c r="B16" s="206"/>
      <c r="C16" s="203"/>
      <c r="D16" s="203"/>
      <c r="E16" s="204"/>
      <c r="F16" s="205"/>
      <c r="G16" s="203"/>
      <c r="H16" s="203"/>
      <c r="I16" s="203"/>
      <c r="J16" s="203"/>
    </row>
    <row r="17" spans="1:10" ht="18.75" x14ac:dyDescent="0.25">
      <c r="A17" s="11"/>
      <c r="B17" s="244"/>
      <c r="C17" s="244"/>
      <c r="D17" s="11"/>
      <c r="E17" s="24"/>
      <c r="F17" s="25"/>
      <c r="G17" s="11"/>
      <c r="H17" s="11"/>
      <c r="I17" s="11"/>
      <c r="J17" s="11"/>
    </row>
    <row r="18" spans="1:10" x14ac:dyDescent="0.25">
      <c r="D18" s="11"/>
      <c r="E18" s="11"/>
      <c r="F18" s="11"/>
      <c r="G18" s="11"/>
      <c r="H18" s="11"/>
      <c r="I18" s="11"/>
      <c r="J18" s="11"/>
    </row>
    <row r="19" spans="1:10" x14ac:dyDescent="0.25">
      <c r="D19" s="11"/>
      <c r="E19" s="11"/>
      <c r="F19" s="11"/>
      <c r="G19" s="11"/>
      <c r="H19" s="11"/>
      <c r="I19" s="11"/>
      <c r="J19" s="11"/>
    </row>
    <row r="20" spans="1:10" x14ac:dyDescent="0.25">
      <c r="D20" s="11"/>
      <c r="E20" s="11"/>
      <c r="F20" s="11"/>
      <c r="G20" s="11"/>
      <c r="H20" s="11"/>
      <c r="I20" s="11"/>
      <c r="J20" s="11"/>
    </row>
    <row r="21" spans="1:10" x14ac:dyDescent="0.25">
      <c r="D21" s="11"/>
      <c r="E21" s="11"/>
      <c r="F21" s="11"/>
      <c r="G21" s="11"/>
      <c r="H21" s="11"/>
      <c r="I21" s="11"/>
      <c r="J21" s="11"/>
    </row>
    <row r="22" spans="1:10" x14ac:dyDescent="0.25">
      <c r="D22" s="11"/>
      <c r="E22" s="11"/>
      <c r="F22" s="11"/>
      <c r="G22" s="11"/>
      <c r="H22" s="11"/>
      <c r="I22" s="11"/>
      <c r="J22" s="11"/>
    </row>
    <row r="23" spans="1:10" x14ac:dyDescent="0.25">
      <c r="D23" s="11"/>
      <c r="E23" s="11"/>
      <c r="F23" s="11"/>
      <c r="G23" s="11"/>
      <c r="H23" s="11"/>
      <c r="I23" s="11"/>
      <c r="J23" s="11"/>
    </row>
    <row r="24" spans="1:10" x14ac:dyDescent="0.25">
      <c r="D24" s="11"/>
      <c r="E24" s="11"/>
      <c r="F24" s="11"/>
      <c r="G24" s="11"/>
      <c r="H24" s="11"/>
      <c r="I24" s="11"/>
      <c r="J2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8"/>
  <sheetViews>
    <sheetView zoomScale="70" zoomScaleNormal="70" workbookViewId="0">
      <selection activeCell="A4" sqref="A4"/>
    </sheetView>
  </sheetViews>
  <sheetFormatPr defaultRowHeight="15" x14ac:dyDescent="0.25"/>
  <cols>
    <col min="1" max="1" width="16.85546875" customWidth="1"/>
    <col min="2" max="2" width="15.7109375" style="505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2" customWidth="1"/>
    <col min="16" max="16" width="9.140625" customWidth="1"/>
    <col min="23" max="23" width="10.85546875" customWidth="1"/>
  </cols>
  <sheetData>
    <row r="2" spans="1:24" ht="23.25" x14ac:dyDescent="0.35">
      <c r="A2" s="6" t="s">
        <v>138</v>
      </c>
      <c r="B2" s="529"/>
      <c r="C2" s="7"/>
      <c r="D2" s="6" t="s">
        <v>2</v>
      </c>
      <c r="E2" s="6"/>
      <c r="F2" s="8" t="s">
        <v>1</v>
      </c>
      <c r="G2" s="83">
        <v>14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496"/>
      <c r="C4" s="384" t="s">
        <v>32</v>
      </c>
      <c r="D4" s="181"/>
      <c r="E4" s="484"/>
      <c r="F4" s="385"/>
      <c r="G4" s="384"/>
      <c r="H4" s="522" t="s">
        <v>15</v>
      </c>
      <c r="I4" s="523"/>
      <c r="J4" s="524"/>
      <c r="K4" s="407" t="s">
        <v>16</v>
      </c>
      <c r="L4" s="550" t="s">
        <v>17</v>
      </c>
      <c r="M4" s="551"/>
      <c r="N4" s="552"/>
      <c r="O4" s="552"/>
      <c r="P4" s="553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28.5" customHeight="1" thickBot="1" x14ac:dyDescent="0.3">
      <c r="A5" s="101" t="s">
        <v>0</v>
      </c>
      <c r="B5" s="76"/>
      <c r="C5" s="334" t="s">
        <v>33</v>
      </c>
      <c r="D5" s="409" t="s">
        <v>34</v>
      </c>
      <c r="E5" s="485" t="s">
        <v>31</v>
      </c>
      <c r="F5" s="72" t="s">
        <v>19</v>
      </c>
      <c r="G5" s="334" t="s">
        <v>30</v>
      </c>
      <c r="H5" s="88" t="s">
        <v>20</v>
      </c>
      <c r="I5" s="317" t="s">
        <v>21</v>
      </c>
      <c r="J5" s="485" t="s">
        <v>22</v>
      </c>
      <c r="K5" s="456" t="s">
        <v>23</v>
      </c>
      <c r="L5" s="327" t="s">
        <v>24</v>
      </c>
      <c r="M5" s="327" t="s">
        <v>90</v>
      </c>
      <c r="N5" s="327" t="s">
        <v>25</v>
      </c>
      <c r="O5" s="331" t="s">
        <v>91</v>
      </c>
      <c r="P5" s="387" t="s">
        <v>92</v>
      </c>
      <c r="Q5" s="327" t="s">
        <v>26</v>
      </c>
      <c r="R5" s="327" t="s">
        <v>27</v>
      </c>
      <c r="S5" s="327" t="s">
        <v>28</v>
      </c>
      <c r="T5" s="327" t="s">
        <v>29</v>
      </c>
      <c r="U5" s="327" t="s">
        <v>93</v>
      </c>
      <c r="V5" s="327" t="s">
        <v>94</v>
      </c>
      <c r="W5" s="327" t="s">
        <v>95</v>
      </c>
      <c r="X5" s="387" t="s">
        <v>96</v>
      </c>
    </row>
    <row r="6" spans="1:24" s="33" customFormat="1" ht="36" customHeight="1" x14ac:dyDescent="0.25">
      <c r="A6" s="342" t="s">
        <v>3</v>
      </c>
      <c r="B6" s="158"/>
      <c r="C6" s="158">
        <v>24</v>
      </c>
      <c r="D6" s="413" t="s">
        <v>12</v>
      </c>
      <c r="E6" s="440" t="s">
        <v>85</v>
      </c>
      <c r="F6" s="112">
        <v>150</v>
      </c>
      <c r="G6" s="588"/>
      <c r="H6" s="299">
        <v>0.6</v>
      </c>
      <c r="I6" s="261">
        <v>0.6</v>
      </c>
      <c r="J6" s="300">
        <v>14.7</v>
      </c>
      <c r="K6" s="383">
        <v>70.5</v>
      </c>
      <c r="L6" s="299">
        <v>0.05</v>
      </c>
      <c r="M6" s="260">
        <v>0.03</v>
      </c>
      <c r="N6" s="261">
        <v>15</v>
      </c>
      <c r="O6" s="261">
        <v>0</v>
      </c>
      <c r="P6" s="262">
        <v>0</v>
      </c>
      <c r="Q6" s="238">
        <v>24</v>
      </c>
      <c r="R6" s="45">
        <v>16.5</v>
      </c>
      <c r="S6" s="45">
        <v>13.5</v>
      </c>
      <c r="T6" s="45">
        <v>3.3</v>
      </c>
      <c r="U6" s="45">
        <v>417</v>
      </c>
      <c r="V6" s="45">
        <v>3.0000000000000001E-3</v>
      </c>
      <c r="W6" s="45">
        <v>0</v>
      </c>
      <c r="X6" s="46">
        <v>0.01</v>
      </c>
    </row>
    <row r="7" spans="1:24" s="33" customFormat="1" ht="26.45" customHeight="1" x14ac:dyDescent="0.25">
      <c r="A7" s="102"/>
      <c r="B7" s="93"/>
      <c r="C7" s="119">
        <v>34</v>
      </c>
      <c r="D7" s="358" t="s">
        <v>5</v>
      </c>
      <c r="E7" s="116" t="s">
        <v>58</v>
      </c>
      <c r="F7" s="411">
        <v>200</v>
      </c>
      <c r="G7" s="119"/>
      <c r="H7" s="180">
        <v>9.19</v>
      </c>
      <c r="I7" s="53">
        <v>5.64</v>
      </c>
      <c r="J7" s="54">
        <v>13.63</v>
      </c>
      <c r="K7" s="150">
        <v>141.18</v>
      </c>
      <c r="L7" s="148">
        <v>0.16</v>
      </c>
      <c r="M7" s="148">
        <v>0.08</v>
      </c>
      <c r="N7" s="53">
        <v>2.73</v>
      </c>
      <c r="O7" s="53">
        <v>110</v>
      </c>
      <c r="P7" s="147">
        <v>0</v>
      </c>
      <c r="Q7" s="180">
        <v>24.39</v>
      </c>
      <c r="R7" s="53">
        <v>101</v>
      </c>
      <c r="S7" s="53">
        <v>29.04</v>
      </c>
      <c r="T7" s="53">
        <v>2.08</v>
      </c>
      <c r="U7" s="53">
        <v>339.52</v>
      </c>
      <c r="V7" s="53">
        <v>4.0000000000000001E-3</v>
      </c>
      <c r="W7" s="53">
        <v>2E-3</v>
      </c>
      <c r="X7" s="147">
        <v>0.03</v>
      </c>
    </row>
    <row r="8" spans="1:24" s="33" customFormat="1" ht="26.45" customHeight="1" x14ac:dyDescent="0.25">
      <c r="A8" s="78"/>
      <c r="B8" s="93"/>
      <c r="C8" s="74">
        <v>240</v>
      </c>
      <c r="D8" s="109" t="s">
        <v>6</v>
      </c>
      <c r="E8" s="211" t="s">
        <v>97</v>
      </c>
      <c r="F8" s="93">
        <v>90</v>
      </c>
      <c r="G8" s="74"/>
      <c r="H8" s="201">
        <v>20.170000000000002</v>
      </c>
      <c r="I8" s="20">
        <v>20.309999999999999</v>
      </c>
      <c r="J8" s="42">
        <v>2.09</v>
      </c>
      <c r="K8" s="134">
        <v>274</v>
      </c>
      <c r="L8" s="201">
        <v>7.0000000000000007E-2</v>
      </c>
      <c r="M8" s="19">
        <v>0.18</v>
      </c>
      <c r="N8" s="20">
        <v>1.5</v>
      </c>
      <c r="O8" s="20">
        <v>225</v>
      </c>
      <c r="P8" s="21">
        <v>0.42</v>
      </c>
      <c r="Q8" s="201">
        <v>157.65</v>
      </c>
      <c r="R8" s="20">
        <v>222.58</v>
      </c>
      <c r="S8" s="20">
        <v>26.64</v>
      </c>
      <c r="T8" s="20">
        <v>1.51</v>
      </c>
      <c r="U8" s="20">
        <v>237.86</v>
      </c>
      <c r="V8" s="20">
        <v>0</v>
      </c>
      <c r="W8" s="20">
        <v>0</v>
      </c>
      <c r="X8" s="42">
        <v>0.1</v>
      </c>
    </row>
    <row r="9" spans="1:24" s="33" customFormat="1" ht="26.45" customHeight="1" x14ac:dyDescent="0.25">
      <c r="A9" s="78"/>
      <c r="B9" s="93"/>
      <c r="C9" s="119">
        <v>65</v>
      </c>
      <c r="D9" s="358" t="s">
        <v>68</v>
      </c>
      <c r="E9" s="109" t="s">
        <v>43</v>
      </c>
      <c r="F9" s="74">
        <v>150</v>
      </c>
      <c r="G9" s="119"/>
      <c r="H9" s="266">
        <v>6.76</v>
      </c>
      <c r="I9" s="66">
        <v>3.93</v>
      </c>
      <c r="J9" s="67">
        <v>41.29</v>
      </c>
      <c r="K9" s="135">
        <v>227.48</v>
      </c>
      <c r="L9" s="148">
        <v>0.08</v>
      </c>
      <c r="M9" s="148">
        <v>0.03</v>
      </c>
      <c r="N9" s="53">
        <v>0</v>
      </c>
      <c r="O9" s="53">
        <v>10</v>
      </c>
      <c r="P9" s="147">
        <v>0.06</v>
      </c>
      <c r="Q9" s="180">
        <v>13.54</v>
      </c>
      <c r="R9" s="53">
        <v>50.83</v>
      </c>
      <c r="S9" s="53">
        <v>9.14</v>
      </c>
      <c r="T9" s="53">
        <v>0.93</v>
      </c>
      <c r="U9" s="53">
        <v>72.5</v>
      </c>
      <c r="V9" s="53">
        <v>1E-3</v>
      </c>
      <c r="W9" s="53">
        <v>0</v>
      </c>
      <c r="X9" s="42">
        <v>0.01</v>
      </c>
    </row>
    <row r="10" spans="1:24" s="33" customFormat="1" ht="33.75" customHeight="1" x14ac:dyDescent="0.25">
      <c r="A10" s="78"/>
      <c r="B10" s="93"/>
      <c r="C10" s="150">
        <v>216</v>
      </c>
      <c r="D10" s="149" t="s">
        <v>11</v>
      </c>
      <c r="E10" s="251" t="s">
        <v>99</v>
      </c>
      <c r="F10" s="93">
        <v>200</v>
      </c>
      <c r="G10" s="469"/>
      <c r="H10" s="201">
        <v>0.25</v>
      </c>
      <c r="I10" s="20">
        <v>0</v>
      </c>
      <c r="J10" s="42">
        <v>12.73</v>
      </c>
      <c r="K10" s="134">
        <v>51.3</v>
      </c>
      <c r="L10" s="201">
        <v>0</v>
      </c>
      <c r="M10" s="19">
        <v>0</v>
      </c>
      <c r="N10" s="20">
        <v>4.3899999999999997</v>
      </c>
      <c r="O10" s="20">
        <v>0</v>
      </c>
      <c r="P10" s="42">
        <v>0</v>
      </c>
      <c r="Q10" s="201">
        <v>0.32</v>
      </c>
      <c r="R10" s="20">
        <v>0</v>
      </c>
      <c r="S10" s="20">
        <v>0</v>
      </c>
      <c r="T10" s="20">
        <v>0.03</v>
      </c>
      <c r="U10" s="20">
        <v>0.3</v>
      </c>
      <c r="V10" s="20">
        <v>0</v>
      </c>
      <c r="W10" s="20">
        <v>0</v>
      </c>
      <c r="X10" s="42">
        <v>0</v>
      </c>
    </row>
    <row r="11" spans="1:24" s="33" customFormat="1" ht="26.45" customHeight="1" x14ac:dyDescent="0.25">
      <c r="A11" s="78"/>
      <c r="B11" s="150"/>
      <c r="C11" s="265">
        <v>119</v>
      </c>
      <c r="D11" s="109" t="s">
        <v>7</v>
      </c>
      <c r="E11" s="149" t="s">
        <v>44</v>
      </c>
      <c r="F11" s="168">
        <v>20</v>
      </c>
      <c r="G11" s="74"/>
      <c r="H11" s="201">
        <v>1.52</v>
      </c>
      <c r="I11" s="20">
        <v>0.16</v>
      </c>
      <c r="J11" s="42">
        <v>9.84</v>
      </c>
      <c r="K11" s="200">
        <v>47</v>
      </c>
      <c r="L11" s="201">
        <v>0.02</v>
      </c>
      <c r="M11" s="19">
        <v>0.01</v>
      </c>
      <c r="N11" s="20">
        <v>0</v>
      </c>
      <c r="O11" s="20">
        <v>0</v>
      </c>
      <c r="P11" s="42">
        <v>0</v>
      </c>
      <c r="Q11" s="201">
        <v>4</v>
      </c>
      <c r="R11" s="20">
        <v>13</v>
      </c>
      <c r="S11" s="20">
        <v>2.8</v>
      </c>
      <c r="T11" s="19">
        <v>0.22</v>
      </c>
      <c r="U11" s="20">
        <v>18.600000000000001</v>
      </c>
      <c r="V11" s="20">
        <v>1E-3</v>
      </c>
      <c r="W11" s="19">
        <v>1E-3</v>
      </c>
      <c r="X11" s="42">
        <v>2.9</v>
      </c>
    </row>
    <row r="12" spans="1:24" s="33" customFormat="1" ht="26.45" customHeight="1" x14ac:dyDescent="0.25">
      <c r="A12" s="78"/>
      <c r="B12" s="150"/>
      <c r="C12" s="74">
        <v>120</v>
      </c>
      <c r="D12" s="286" t="s">
        <v>8</v>
      </c>
      <c r="E12" s="109" t="s">
        <v>37</v>
      </c>
      <c r="F12" s="93">
        <v>20</v>
      </c>
      <c r="G12" s="119"/>
      <c r="H12" s="201">
        <v>1.32</v>
      </c>
      <c r="I12" s="20">
        <v>0.24</v>
      </c>
      <c r="J12" s="21">
        <v>8.0399999999999991</v>
      </c>
      <c r="K12" s="199">
        <v>39.6</v>
      </c>
      <c r="L12" s="19">
        <v>0.03</v>
      </c>
      <c r="M12" s="19">
        <v>0.02</v>
      </c>
      <c r="N12" s="20">
        <v>0</v>
      </c>
      <c r="O12" s="20">
        <v>0</v>
      </c>
      <c r="P12" s="42">
        <v>0</v>
      </c>
      <c r="Q12" s="20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24" s="33" customFormat="1" ht="26.45" customHeight="1" x14ac:dyDescent="0.25">
      <c r="A13" s="78"/>
      <c r="B13" s="93"/>
      <c r="C13" s="121"/>
      <c r="D13" s="458"/>
      <c r="E13" s="114" t="s">
        <v>13</v>
      </c>
      <c r="F13" s="271">
        <f>SUM(F6:F12)</f>
        <v>830</v>
      </c>
      <c r="G13" s="121"/>
      <c r="H13" s="143">
        <f>SUM(H6:H12)</f>
        <v>39.81</v>
      </c>
      <c r="I13" s="68">
        <f>SUM(I6:I12)</f>
        <v>30.879999999999995</v>
      </c>
      <c r="J13" s="130">
        <f>SUM(J6:J12)</f>
        <v>102.32</v>
      </c>
      <c r="K13" s="136">
        <f>SUM(K6:K12)</f>
        <v>851.06</v>
      </c>
      <c r="L13" s="69">
        <f t="shared" ref="L13:X13" si="0">SUM(L6:L12)</f>
        <v>0.41000000000000003</v>
      </c>
      <c r="M13" s="68">
        <f t="shared" si="0"/>
        <v>0.35</v>
      </c>
      <c r="N13" s="68">
        <f t="shared" si="0"/>
        <v>23.62</v>
      </c>
      <c r="O13" s="68">
        <f t="shared" si="0"/>
        <v>345</v>
      </c>
      <c r="P13" s="70">
        <f t="shared" si="0"/>
        <v>0.48</v>
      </c>
      <c r="Q13" s="143">
        <f t="shared" si="0"/>
        <v>229.70000000000002</v>
      </c>
      <c r="R13" s="68">
        <f t="shared" si="0"/>
        <v>433.91</v>
      </c>
      <c r="S13" s="68">
        <f t="shared" si="0"/>
        <v>90.52000000000001</v>
      </c>
      <c r="T13" s="68">
        <f t="shared" si="0"/>
        <v>8.85</v>
      </c>
      <c r="U13" s="68">
        <f t="shared" si="0"/>
        <v>1132.78</v>
      </c>
      <c r="V13" s="68">
        <f t="shared" si="0"/>
        <v>1.0000000000000002E-2</v>
      </c>
      <c r="W13" s="68">
        <f t="shared" si="0"/>
        <v>4.0000000000000001E-3</v>
      </c>
      <c r="X13" s="70">
        <f t="shared" si="0"/>
        <v>3.05</v>
      </c>
    </row>
    <row r="14" spans="1:24" s="33" customFormat="1" ht="26.45" customHeight="1" thickBot="1" x14ac:dyDescent="0.3">
      <c r="A14" s="104"/>
      <c r="B14" s="96"/>
      <c r="C14" s="122"/>
      <c r="D14" s="459"/>
      <c r="E14" s="115" t="s">
        <v>14</v>
      </c>
      <c r="F14" s="146"/>
      <c r="G14" s="139"/>
      <c r="H14" s="144"/>
      <c r="I14" s="47"/>
      <c r="J14" s="89"/>
      <c r="K14" s="137">
        <f>K13/23.5</f>
        <v>36.215319148936167</v>
      </c>
      <c r="L14" s="113"/>
      <c r="M14" s="113"/>
      <c r="N14" s="47"/>
      <c r="O14" s="47"/>
      <c r="P14" s="82"/>
      <c r="Q14" s="144"/>
      <c r="R14" s="47"/>
      <c r="S14" s="47"/>
      <c r="T14" s="47"/>
      <c r="U14" s="47"/>
      <c r="V14" s="47"/>
      <c r="W14" s="47"/>
      <c r="X14" s="82"/>
    </row>
    <row r="15" spans="1:24" s="155" customFormat="1" x14ac:dyDescent="0.25">
      <c r="A15" s="26"/>
      <c r="B15" s="584"/>
      <c r="C15" s="151"/>
      <c r="D15" s="26"/>
      <c r="E15" s="26"/>
      <c r="F15" s="26"/>
      <c r="G15" s="152"/>
      <c r="H15" s="153"/>
      <c r="I15" s="152"/>
      <c r="J15" s="26"/>
      <c r="K15" s="154"/>
      <c r="L15" s="26"/>
      <c r="M15" s="26"/>
      <c r="N15" s="26"/>
    </row>
    <row r="16" spans="1:24" s="155" customFormat="1" ht="18.75" x14ac:dyDescent="0.25">
      <c r="A16" s="268"/>
      <c r="B16" s="575"/>
      <c r="C16" s="203"/>
      <c r="D16" s="152"/>
      <c r="E16" s="204"/>
      <c r="F16" s="205"/>
      <c r="G16" s="203"/>
      <c r="H16" s="152"/>
      <c r="I16" s="203"/>
      <c r="J16" s="203"/>
    </row>
    <row r="17" spans="1:10" s="155" customFormat="1" ht="18.75" x14ac:dyDescent="0.25">
      <c r="A17" s="268"/>
      <c r="B17" s="575"/>
      <c r="C17" s="203"/>
      <c r="D17" s="203"/>
      <c r="E17" s="204"/>
      <c r="F17" s="205"/>
      <c r="G17" s="203"/>
      <c r="H17" s="203"/>
      <c r="I17" s="203"/>
      <c r="J17" s="203"/>
    </row>
    <row r="18" spans="1:10" ht="18.75" x14ac:dyDescent="0.25">
      <c r="D18" s="11"/>
      <c r="E18" s="24"/>
      <c r="F18" s="25"/>
      <c r="G18" s="11"/>
      <c r="H18" s="11"/>
      <c r="I18" s="11"/>
      <c r="J18" s="11"/>
    </row>
    <row r="19" spans="1:10" ht="18.75" x14ac:dyDescent="0.25">
      <c r="D19" s="11"/>
      <c r="E19" s="24"/>
      <c r="F19" s="25"/>
      <c r="G19" s="11"/>
      <c r="H19" s="11"/>
      <c r="I19" s="11"/>
      <c r="J19" s="11"/>
    </row>
    <row r="21" spans="1:10" ht="18.75" x14ac:dyDescent="0.25">
      <c r="D21" s="11"/>
      <c r="E21" s="24"/>
      <c r="F21" s="25"/>
      <c r="G21" s="11"/>
      <c r="H21" s="11"/>
      <c r="I21" s="11"/>
      <c r="J21" s="11"/>
    </row>
    <row r="22" spans="1:10" x14ac:dyDescent="0.25">
      <c r="D22" s="11"/>
      <c r="E22" s="11"/>
      <c r="F22" s="11"/>
      <c r="G22" s="11"/>
      <c r="H22" s="11"/>
      <c r="I22" s="11"/>
      <c r="J22" s="11"/>
    </row>
    <row r="23" spans="1:10" x14ac:dyDescent="0.25">
      <c r="D23" s="11"/>
      <c r="E23" s="11"/>
      <c r="F23" s="11"/>
      <c r="G23" s="11"/>
      <c r="H23" s="11"/>
      <c r="I23" s="11"/>
      <c r="J23" s="11"/>
    </row>
    <row r="24" spans="1:10" x14ac:dyDescent="0.25">
      <c r="D24" s="11"/>
      <c r="E24" s="11"/>
      <c r="F24" s="11"/>
      <c r="G24" s="11"/>
      <c r="H24" s="11"/>
      <c r="I24" s="11"/>
      <c r="J24" s="11"/>
    </row>
    <row r="25" spans="1:10" x14ac:dyDescent="0.25">
      <c r="D25" s="11"/>
      <c r="E25" s="11"/>
      <c r="F25" s="11"/>
      <c r="G25" s="11"/>
      <c r="H25" s="11"/>
      <c r="I25" s="11"/>
      <c r="J25" s="11"/>
    </row>
    <row r="26" spans="1:10" x14ac:dyDescent="0.25">
      <c r="D26" s="11"/>
      <c r="E26" s="11"/>
      <c r="F26" s="11"/>
      <c r="G26" s="11"/>
      <c r="H26" s="11"/>
      <c r="I26" s="11"/>
      <c r="J26" s="11"/>
    </row>
    <row r="27" spans="1:10" x14ac:dyDescent="0.25">
      <c r="D27" s="11"/>
      <c r="E27" s="11"/>
      <c r="F27" s="11"/>
      <c r="G27" s="11"/>
      <c r="H27" s="11"/>
      <c r="I27" s="11"/>
      <c r="J27" s="11"/>
    </row>
    <row r="28" spans="1:10" x14ac:dyDescent="0.25">
      <c r="D28" s="11"/>
      <c r="E28" s="11"/>
      <c r="F28" s="11"/>
      <c r="G28" s="11"/>
      <c r="H28" s="11"/>
      <c r="I28" s="11"/>
      <c r="J2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5"/>
  <sheetViews>
    <sheetView zoomScale="70" zoomScaleNormal="70" workbookViewId="0">
      <selection activeCell="A4" sqref="A4"/>
    </sheetView>
  </sheetViews>
  <sheetFormatPr defaultRowHeight="15" x14ac:dyDescent="0.25"/>
  <cols>
    <col min="1" max="2" width="16.85546875" customWidth="1"/>
    <col min="3" max="3" width="19.42578125" style="5" customWidth="1"/>
    <col min="4" max="4" width="24.42578125" customWidth="1"/>
    <col min="5" max="5" width="64.425781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138</v>
      </c>
      <c r="B2" s="6"/>
      <c r="C2" s="7"/>
      <c r="D2" s="6" t="s">
        <v>2</v>
      </c>
      <c r="E2" s="6"/>
      <c r="F2" s="8" t="s">
        <v>1</v>
      </c>
      <c r="G2" s="83">
        <v>15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100"/>
      <c r="C4" s="387" t="s">
        <v>32</v>
      </c>
      <c r="D4" s="415"/>
      <c r="E4" s="416"/>
      <c r="F4" s="387"/>
      <c r="G4" s="387"/>
      <c r="H4" s="472" t="s">
        <v>15</v>
      </c>
      <c r="I4" s="471"/>
      <c r="J4" s="470"/>
      <c r="K4" s="405" t="s">
        <v>16</v>
      </c>
      <c r="L4" s="557" t="s">
        <v>17</v>
      </c>
      <c r="M4" s="558"/>
      <c r="N4" s="558"/>
      <c r="O4" s="558"/>
      <c r="P4" s="559"/>
      <c r="Q4" s="557" t="s">
        <v>18</v>
      </c>
      <c r="R4" s="558"/>
      <c r="S4" s="558"/>
      <c r="T4" s="558"/>
      <c r="U4" s="558"/>
      <c r="V4" s="558"/>
      <c r="W4" s="558"/>
      <c r="X4" s="559"/>
    </row>
    <row r="5" spans="1:24" s="16" customFormat="1" ht="28.5" customHeight="1" thickBot="1" x14ac:dyDescent="0.3">
      <c r="A5" s="101" t="s">
        <v>0</v>
      </c>
      <c r="B5" s="329"/>
      <c r="C5" s="76" t="s">
        <v>33</v>
      </c>
      <c r="D5" s="162" t="s">
        <v>34</v>
      </c>
      <c r="E5" s="76" t="s">
        <v>31</v>
      </c>
      <c r="F5" s="76" t="s">
        <v>19</v>
      </c>
      <c r="G5" s="76" t="s">
        <v>30</v>
      </c>
      <c r="H5" s="72" t="s">
        <v>20</v>
      </c>
      <c r="I5" s="317" t="s">
        <v>21</v>
      </c>
      <c r="J5" s="72" t="s">
        <v>22</v>
      </c>
      <c r="K5" s="460" t="s">
        <v>23</v>
      </c>
      <c r="L5" s="249" t="s">
        <v>24</v>
      </c>
      <c r="M5" s="249" t="s">
        <v>90</v>
      </c>
      <c r="N5" s="249" t="s">
        <v>25</v>
      </c>
      <c r="O5" s="316" t="s">
        <v>91</v>
      </c>
      <c r="P5" s="249" t="s">
        <v>92</v>
      </c>
      <c r="Q5" s="249" t="s">
        <v>26</v>
      </c>
      <c r="R5" s="249" t="s">
        <v>27</v>
      </c>
      <c r="S5" s="249" t="s">
        <v>28</v>
      </c>
      <c r="T5" s="249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24" s="16" customFormat="1" ht="26.45" customHeight="1" x14ac:dyDescent="0.25">
      <c r="A6" s="103" t="s">
        <v>3</v>
      </c>
      <c r="B6" s="514"/>
      <c r="C6" s="510">
        <v>133</v>
      </c>
      <c r="D6" s="462" t="s">
        <v>12</v>
      </c>
      <c r="E6" s="463" t="s">
        <v>110</v>
      </c>
      <c r="F6" s="464">
        <v>60</v>
      </c>
      <c r="G6" s="209"/>
      <c r="H6" s="43">
        <v>1.24</v>
      </c>
      <c r="I6" s="34">
        <v>0.21</v>
      </c>
      <c r="J6" s="44">
        <v>6.12</v>
      </c>
      <c r="K6" s="353">
        <v>31.32</v>
      </c>
      <c r="L6" s="186">
        <v>0.01</v>
      </c>
      <c r="M6" s="43">
        <v>0.02</v>
      </c>
      <c r="N6" s="34">
        <v>1.1499999999999999</v>
      </c>
      <c r="O6" s="34">
        <v>0</v>
      </c>
      <c r="P6" s="160">
        <v>0</v>
      </c>
      <c r="Q6" s="43">
        <v>22.18</v>
      </c>
      <c r="R6" s="34">
        <v>21.4</v>
      </c>
      <c r="S6" s="34">
        <v>6.79</v>
      </c>
      <c r="T6" s="34">
        <v>0.19</v>
      </c>
      <c r="U6" s="34">
        <v>67.73</v>
      </c>
      <c r="V6" s="34">
        <v>0</v>
      </c>
      <c r="W6" s="34">
        <v>0</v>
      </c>
      <c r="X6" s="160">
        <v>0.01</v>
      </c>
    </row>
    <row r="7" spans="1:24" s="16" customFormat="1" ht="26.45" customHeight="1" x14ac:dyDescent="0.25">
      <c r="A7" s="77"/>
      <c r="B7" s="515"/>
      <c r="C7" s="341">
        <v>35</v>
      </c>
      <c r="D7" s="145" t="s">
        <v>124</v>
      </c>
      <c r="E7" s="116" t="s">
        <v>72</v>
      </c>
      <c r="F7" s="168">
        <v>200</v>
      </c>
      <c r="G7" s="93"/>
      <c r="H7" s="50">
        <v>4.91</v>
      </c>
      <c r="I7" s="13">
        <v>9.9600000000000009</v>
      </c>
      <c r="J7" s="22">
        <v>9.02</v>
      </c>
      <c r="K7" s="95">
        <v>146.41</v>
      </c>
      <c r="L7" s="17">
        <v>0.04</v>
      </c>
      <c r="M7" s="17">
        <v>0.03</v>
      </c>
      <c r="N7" s="15">
        <v>0.75</v>
      </c>
      <c r="O7" s="15">
        <v>120</v>
      </c>
      <c r="P7" s="18">
        <v>0</v>
      </c>
      <c r="Q7" s="177">
        <v>12.45</v>
      </c>
      <c r="R7" s="15">
        <v>46.5</v>
      </c>
      <c r="S7" s="15">
        <v>9.68</v>
      </c>
      <c r="T7" s="15">
        <v>0.56999999999999995</v>
      </c>
      <c r="U7" s="15">
        <v>83.7</v>
      </c>
      <c r="V7" s="15">
        <v>2E-3</v>
      </c>
      <c r="W7" s="15">
        <v>0</v>
      </c>
      <c r="X7" s="38">
        <v>0.03</v>
      </c>
    </row>
    <row r="8" spans="1:24" s="33" customFormat="1" ht="35.25" customHeight="1" x14ac:dyDescent="0.25">
      <c r="A8" s="78"/>
      <c r="B8" s="527"/>
      <c r="C8" s="341">
        <v>148</v>
      </c>
      <c r="D8" s="109" t="s">
        <v>6</v>
      </c>
      <c r="E8" s="125" t="s">
        <v>103</v>
      </c>
      <c r="F8" s="168">
        <v>90</v>
      </c>
      <c r="G8" s="93"/>
      <c r="H8" s="201">
        <v>19.52</v>
      </c>
      <c r="I8" s="20">
        <v>10.17</v>
      </c>
      <c r="J8" s="21">
        <v>5.89</v>
      </c>
      <c r="K8" s="134">
        <v>193.12</v>
      </c>
      <c r="L8" s="177">
        <v>0.11</v>
      </c>
      <c r="M8" s="17">
        <v>0.16</v>
      </c>
      <c r="N8" s="15">
        <v>1.57</v>
      </c>
      <c r="O8" s="15">
        <v>300</v>
      </c>
      <c r="P8" s="38">
        <v>0.44</v>
      </c>
      <c r="Q8" s="177">
        <v>129.65</v>
      </c>
      <c r="R8" s="15">
        <v>270.19</v>
      </c>
      <c r="S8" s="15">
        <v>64.94</v>
      </c>
      <c r="T8" s="15">
        <v>1.28</v>
      </c>
      <c r="U8" s="15">
        <v>460.93</v>
      </c>
      <c r="V8" s="15">
        <v>0.14000000000000001</v>
      </c>
      <c r="W8" s="15">
        <v>1.7000000000000001E-2</v>
      </c>
      <c r="X8" s="38">
        <v>0.66</v>
      </c>
    </row>
    <row r="9" spans="1:24" s="33" customFormat="1" ht="26.45" customHeight="1" x14ac:dyDescent="0.25">
      <c r="A9" s="78"/>
      <c r="B9" s="527"/>
      <c r="C9" s="341">
        <v>50</v>
      </c>
      <c r="D9" s="145" t="s">
        <v>50</v>
      </c>
      <c r="E9" s="109" t="s">
        <v>73</v>
      </c>
      <c r="F9" s="93">
        <v>150</v>
      </c>
      <c r="G9" s="93"/>
      <c r="H9" s="167">
        <v>3.28</v>
      </c>
      <c r="I9" s="164">
        <v>7.81</v>
      </c>
      <c r="J9" s="165">
        <v>21.57</v>
      </c>
      <c r="K9" s="166">
        <v>170.22</v>
      </c>
      <c r="L9" s="17">
        <v>0.13</v>
      </c>
      <c r="M9" s="17">
        <v>0.11</v>
      </c>
      <c r="N9" s="15">
        <v>11.16</v>
      </c>
      <c r="O9" s="15">
        <v>50</v>
      </c>
      <c r="P9" s="18">
        <v>0.15</v>
      </c>
      <c r="Q9" s="177">
        <v>39.840000000000003</v>
      </c>
      <c r="R9" s="15">
        <v>90.51</v>
      </c>
      <c r="S9" s="15">
        <v>30.49</v>
      </c>
      <c r="T9" s="15">
        <v>1.1299999999999999</v>
      </c>
      <c r="U9" s="15">
        <v>680.36</v>
      </c>
      <c r="V9" s="15">
        <v>8.0000000000000002E-3</v>
      </c>
      <c r="W9" s="15">
        <v>1E-3</v>
      </c>
      <c r="X9" s="38">
        <v>0.04</v>
      </c>
    </row>
    <row r="10" spans="1:24" s="16" customFormat="1" ht="33.75" customHeight="1" x14ac:dyDescent="0.25">
      <c r="A10" s="79"/>
      <c r="B10" s="516"/>
      <c r="C10" s="341">
        <v>107</v>
      </c>
      <c r="D10" s="145" t="s">
        <v>11</v>
      </c>
      <c r="E10" s="116" t="s">
        <v>74</v>
      </c>
      <c r="F10" s="168">
        <v>200</v>
      </c>
      <c r="G10" s="109"/>
      <c r="H10" s="17">
        <v>0.6</v>
      </c>
      <c r="I10" s="15">
        <v>0.2</v>
      </c>
      <c r="J10" s="18">
        <v>23.6</v>
      </c>
      <c r="K10" s="131">
        <v>104</v>
      </c>
      <c r="L10" s="17">
        <v>0.02</v>
      </c>
      <c r="M10" s="17">
        <v>0.02</v>
      </c>
      <c r="N10" s="15">
        <v>171</v>
      </c>
      <c r="O10" s="15">
        <v>20</v>
      </c>
      <c r="P10" s="18">
        <v>0</v>
      </c>
      <c r="Q10" s="177">
        <v>80</v>
      </c>
      <c r="R10" s="15">
        <v>40</v>
      </c>
      <c r="S10" s="15">
        <v>70</v>
      </c>
      <c r="T10" s="15">
        <v>0.8</v>
      </c>
      <c r="U10" s="15">
        <v>266</v>
      </c>
      <c r="V10" s="15">
        <v>0</v>
      </c>
      <c r="W10" s="15">
        <v>0</v>
      </c>
      <c r="X10" s="38">
        <v>0</v>
      </c>
    </row>
    <row r="11" spans="1:24" s="16" customFormat="1" ht="26.45" customHeight="1" x14ac:dyDescent="0.25">
      <c r="A11" s="79"/>
      <c r="B11" s="516"/>
      <c r="C11" s="107">
        <v>119</v>
      </c>
      <c r="D11" s="126" t="s">
        <v>7</v>
      </c>
      <c r="E11" s="108" t="s">
        <v>44</v>
      </c>
      <c r="F11" s="129">
        <v>20</v>
      </c>
      <c r="G11" s="90"/>
      <c r="H11" s="177">
        <v>1.52</v>
      </c>
      <c r="I11" s="15">
        <v>0.16</v>
      </c>
      <c r="J11" s="38">
        <v>9.84</v>
      </c>
      <c r="K11" s="184">
        <v>47</v>
      </c>
      <c r="L11" s="177">
        <v>0.02</v>
      </c>
      <c r="M11" s="17">
        <v>0.01</v>
      </c>
      <c r="N11" s="15">
        <v>0</v>
      </c>
      <c r="O11" s="15">
        <v>0</v>
      </c>
      <c r="P11" s="38">
        <v>0</v>
      </c>
      <c r="Q11" s="177">
        <v>4</v>
      </c>
      <c r="R11" s="15">
        <v>13</v>
      </c>
      <c r="S11" s="15">
        <v>2.8</v>
      </c>
      <c r="T11" s="17">
        <v>0.22</v>
      </c>
      <c r="U11" s="15">
        <v>18.600000000000001</v>
      </c>
      <c r="V11" s="15">
        <v>1E-3</v>
      </c>
      <c r="W11" s="17">
        <v>1E-3</v>
      </c>
      <c r="X11" s="38">
        <v>2.9</v>
      </c>
    </row>
    <row r="12" spans="1:24" s="16" customFormat="1" ht="26.45" customHeight="1" x14ac:dyDescent="0.25">
      <c r="A12" s="79"/>
      <c r="B12" s="516"/>
      <c r="C12" s="105">
        <v>120</v>
      </c>
      <c r="D12" s="126" t="s">
        <v>8</v>
      </c>
      <c r="E12" s="108" t="s">
        <v>37</v>
      </c>
      <c r="F12" s="119">
        <v>20</v>
      </c>
      <c r="G12" s="119"/>
      <c r="H12" s="201">
        <v>1.32</v>
      </c>
      <c r="I12" s="20">
        <v>0.24</v>
      </c>
      <c r="J12" s="21">
        <v>8.0399999999999991</v>
      </c>
      <c r="K12" s="298">
        <v>39.6</v>
      </c>
      <c r="L12" s="201">
        <v>0.03</v>
      </c>
      <c r="M12" s="20">
        <v>0.02</v>
      </c>
      <c r="N12" s="20">
        <v>0</v>
      </c>
      <c r="O12" s="20">
        <v>0</v>
      </c>
      <c r="P12" s="21">
        <v>0</v>
      </c>
      <c r="Q12" s="20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24" s="33" customFormat="1" ht="26.45" customHeight="1" x14ac:dyDescent="0.25">
      <c r="A13" s="78"/>
      <c r="B13" s="527"/>
      <c r="C13" s="188"/>
      <c r="D13" s="314"/>
      <c r="E13" s="114" t="s">
        <v>13</v>
      </c>
      <c r="F13" s="136">
        <f>F6+F7+F8+F9+F10+F11+F12</f>
        <v>740</v>
      </c>
      <c r="G13" s="98"/>
      <c r="H13" s="69">
        <f>H6+H7+H8+H9+H10+H11+H12</f>
        <v>32.39</v>
      </c>
      <c r="I13" s="68">
        <f t="shared" ref="I13:L13" si="0">I6+I7+I8+I9+I10+I11+I12</f>
        <v>28.75</v>
      </c>
      <c r="J13" s="130">
        <f t="shared" si="0"/>
        <v>84.080000000000013</v>
      </c>
      <c r="K13" s="136">
        <f t="shared" si="0"/>
        <v>731.67000000000007</v>
      </c>
      <c r="L13" s="143">
        <f t="shared" si="0"/>
        <v>0.3600000000000001</v>
      </c>
      <c r="M13" s="68">
        <f t="shared" ref="M13:S13" si="1">N6+M7+M8+M9+M10+M11+M12</f>
        <v>1.5</v>
      </c>
      <c r="N13" s="68">
        <f t="shared" si="1"/>
        <v>184.48</v>
      </c>
      <c r="O13" s="70">
        <f t="shared" si="1"/>
        <v>490</v>
      </c>
      <c r="P13" s="98">
        <f t="shared" si="1"/>
        <v>22.77</v>
      </c>
      <c r="Q13" s="69">
        <f t="shared" si="1"/>
        <v>293.14000000000004</v>
      </c>
      <c r="R13" s="68">
        <f t="shared" si="1"/>
        <v>496.99</v>
      </c>
      <c r="S13" s="68">
        <f t="shared" si="1"/>
        <v>187.50000000000003</v>
      </c>
      <c r="T13" s="68">
        <f t="shared" ref="T13:X13" si="2">U6+T7+T8+T9+T10+T11+T12</f>
        <v>72.509999999999991</v>
      </c>
      <c r="U13" s="68">
        <f t="shared" si="2"/>
        <v>1556.59</v>
      </c>
      <c r="V13" s="68">
        <f t="shared" si="2"/>
        <v>0.15200000000000002</v>
      </c>
      <c r="W13" s="68">
        <f t="shared" si="2"/>
        <v>3.0000000000000006E-2</v>
      </c>
      <c r="X13" s="70">
        <f t="shared" si="2"/>
        <v>3.63</v>
      </c>
    </row>
    <row r="14" spans="1:24" s="33" customFormat="1" ht="26.45" customHeight="1" thickBot="1" x14ac:dyDescent="0.3">
      <c r="A14" s="104"/>
      <c r="B14" s="528"/>
      <c r="C14" s="513"/>
      <c r="D14" s="315"/>
      <c r="E14" s="115" t="s">
        <v>14</v>
      </c>
      <c r="F14" s="96"/>
      <c r="G14" s="96"/>
      <c r="H14" s="113"/>
      <c r="I14" s="47"/>
      <c r="J14" s="89"/>
      <c r="K14" s="137">
        <f>K13/23.5</f>
        <v>31.13489361702128</v>
      </c>
      <c r="L14" s="144"/>
      <c r="M14" s="47"/>
      <c r="N14" s="47"/>
      <c r="O14" s="47"/>
      <c r="P14" s="82"/>
      <c r="Q14" s="113"/>
      <c r="R14" s="47"/>
      <c r="S14" s="47"/>
      <c r="T14" s="47"/>
      <c r="U14" s="47"/>
      <c r="V14" s="47"/>
      <c r="W14" s="47"/>
      <c r="X14" s="82"/>
    </row>
    <row r="15" spans="1:24" x14ac:dyDescent="0.25">
      <c r="A15" s="2"/>
      <c r="B15" s="2"/>
      <c r="C15" s="151"/>
      <c r="D15" s="26"/>
      <c r="E15" s="26"/>
      <c r="F15" s="26"/>
      <c r="G15" s="152"/>
      <c r="H15" s="153"/>
      <c r="I15" s="152"/>
      <c r="J15" s="26"/>
      <c r="K15" s="154"/>
      <c r="L15" s="26"/>
      <c r="M15" s="26"/>
      <c r="N15" s="26"/>
      <c r="O15" s="155"/>
      <c r="P15" s="155"/>
      <c r="Q15" s="155"/>
      <c r="R15" s="155"/>
      <c r="S15" s="155"/>
    </row>
    <row r="16" spans="1:24" ht="18.75" x14ac:dyDescent="0.25">
      <c r="D16" s="11"/>
      <c r="E16" s="24"/>
      <c r="F16" s="25"/>
      <c r="G16" s="11"/>
      <c r="H16" s="11"/>
      <c r="I16" s="11"/>
      <c r="J16" s="11"/>
    </row>
    <row r="17" spans="4:10" ht="18.75" x14ac:dyDescent="0.25">
      <c r="D17" s="11"/>
      <c r="E17" s="24"/>
      <c r="F17" s="25"/>
      <c r="G17" s="11"/>
      <c r="H17" s="11"/>
      <c r="I17" s="11"/>
      <c r="J17" s="11"/>
    </row>
    <row r="18" spans="4:10" ht="18.75" x14ac:dyDescent="0.25">
      <c r="D18" s="11"/>
      <c r="E18" s="24"/>
      <c r="F18" s="25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  <row r="25" spans="4:10" x14ac:dyDescent="0.25">
      <c r="D25" s="11"/>
      <c r="E25" s="11"/>
      <c r="F25" s="11"/>
      <c r="G25" s="11"/>
      <c r="H25" s="11"/>
      <c r="I25" s="11"/>
      <c r="J2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8"/>
  <sheetViews>
    <sheetView zoomScale="70" zoomScaleNormal="70" workbookViewId="0">
      <selection activeCell="A4" sqref="A4"/>
    </sheetView>
  </sheetViews>
  <sheetFormatPr defaultRowHeight="15" x14ac:dyDescent="0.25"/>
  <cols>
    <col min="1" max="1" width="16.85546875" customWidth="1"/>
    <col min="2" max="2" width="16.85546875" style="503" customWidth="1"/>
    <col min="3" max="3" width="20.4257812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1.140625" bestFit="1" customWidth="1"/>
  </cols>
  <sheetData>
    <row r="2" spans="1:24" ht="23.25" x14ac:dyDescent="0.35">
      <c r="A2" s="6" t="s">
        <v>138</v>
      </c>
      <c r="B2" s="502"/>
      <c r="C2" s="172"/>
      <c r="D2" s="172" t="s">
        <v>2</v>
      </c>
      <c r="E2" s="6"/>
      <c r="F2" s="8" t="s">
        <v>1</v>
      </c>
      <c r="G2" s="8">
        <v>16</v>
      </c>
      <c r="H2" s="6"/>
      <c r="K2" s="8"/>
      <c r="L2" s="7"/>
      <c r="M2" s="1"/>
      <c r="N2" s="2"/>
    </row>
    <row r="3" spans="1:24" ht="15.75" thickBot="1" x14ac:dyDescent="0.3">
      <c r="A3" s="1"/>
      <c r="C3" s="173"/>
      <c r="D3" s="173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414"/>
      <c r="C4" s="387" t="s">
        <v>32</v>
      </c>
      <c r="D4" s="171"/>
      <c r="E4" s="386"/>
      <c r="F4" s="387"/>
      <c r="G4" s="387"/>
      <c r="H4" s="472" t="s">
        <v>15</v>
      </c>
      <c r="I4" s="471"/>
      <c r="J4" s="470"/>
      <c r="K4" s="405" t="s">
        <v>16</v>
      </c>
      <c r="L4" s="570" t="s">
        <v>17</v>
      </c>
      <c r="M4" s="571"/>
      <c r="N4" s="572"/>
      <c r="O4" s="572"/>
      <c r="P4" s="573"/>
      <c r="Q4" s="557" t="s">
        <v>18</v>
      </c>
      <c r="R4" s="558"/>
      <c r="S4" s="558"/>
      <c r="T4" s="558"/>
      <c r="U4" s="558"/>
      <c r="V4" s="558"/>
      <c r="W4" s="558"/>
      <c r="X4" s="559"/>
    </row>
    <row r="5" spans="1:24" s="16" customFormat="1" ht="28.5" customHeight="1" thickBot="1" x14ac:dyDescent="0.3">
      <c r="A5" s="101" t="s">
        <v>0</v>
      </c>
      <c r="B5" s="418"/>
      <c r="C5" s="76" t="s">
        <v>33</v>
      </c>
      <c r="D5" s="170" t="s">
        <v>34</v>
      </c>
      <c r="E5" s="322" t="s">
        <v>31</v>
      </c>
      <c r="F5" s="76" t="s">
        <v>19</v>
      </c>
      <c r="G5" s="76" t="s">
        <v>30</v>
      </c>
      <c r="H5" s="322" t="s">
        <v>20</v>
      </c>
      <c r="I5" s="317" t="s">
        <v>21</v>
      </c>
      <c r="J5" s="322" t="s">
        <v>22</v>
      </c>
      <c r="K5" s="460" t="s">
        <v>23</v>
      </c>
      <c r="L5" s="334" t="s">
        <v>24</v>
      </c>
      <c r="M5" s="317" t="s">
        <v>90</v>
      </c>
      <c r="N5" s="322" t="s">
        <v>25</v>
      </c>
      <c r="O5" s="533" t="s">
        <v>91</v>
      </c>
      <c r="P5" s="500" t="s">
        <v>92</v>
      </c>
      <c r="Q5" s="88" t="s">
        <v>26</v>
      </c>
      <c r="R5" s="317" t="s">
        <v>27</v>
      </c>
      <c r="S5" s="72" t="s">
        <v>28</v>
      </c>
      <c r="T5" s="317" t="s">
        <v>29</v>
      </c>
      <c r="U5" s="72" t="s">
        <v>93</v>
      </c>
      <c r="V5" s="317" t="s">
        <v>94</v>
      </c>
      <c r="W5" s="72" t="s">
        <v>95</v>
      </c>
      <c r="X5" s="317" t="s">
        <v>96</v>
      </c>
    </row>
    <row r="6" spans="1:24" s="16" customFormat="1" ht="43.5" customHeight="1" x14ac:dyDescent="0.25">
      <c r="A6" s="103" t="s">
        <v>3</v>
      </c>
      <c r="B6" s="275"/>
      <c r="C6" s="335">
        <v>25</v>
      </c>
      <c r="D6" s="292" t="s">
        <v>12</v>
      </c>
      <c r="E6" s="330" t="s">
        <v>40</v>
      </c>
      <c r="F6" s="250">
        <v>150</v>
      </c>
      <c r="G6" s="534"/>
      <c r="H6" s="193">
        <v>0.6</v>
      </c>
      <c r="I6" s="36">
        <v>0.45</v>
      </c>
      <c r="J6" s="37">
        <v>15.45</v>
      </c>
      <c r="K6" s="230">
        <v>70.5</v>
      </c>
      <c r="L6" s="186">
        <v>0.03</v>
      </c>
      <c r="M6" s="43">
        <v>0.05</v>
      </c>
      <c r="N6" s="34">
        <v>7.5</v>
      </c>
      <c r="O6" s="34">
        <v>0</v>
      </c>
      <c r="P6" s="44">
        <v>0</v>
      </c>
      <c r="Q6" s="186">
        <v>28.5</v>
      </c>
      <c r="R6" s="34">
        <v>24</v>
      </c>
      <c r="S6" s="34">
        <v>18</v>
      </c>
      <c r="T6" s="34">
        <v>0</v>
      </c>
      <c r="U6" s="34">
        <v>232.5</v>
      </c>
      <c r="V6" s="34">
        <v>1E-3</v>
      </c>
      <c r="W6" s="34">
        <v>0</v>
      </c>
      <c r="X6" s="160">
        <v>0.01</v>
      </c>
    </row>
    <row r="7" spans="1:24" s="16" customFormat="1" ht="26.45" customHeight="1" x14ac:dyDescent="0.25">
      <c r="A7" s="77"/>
      <c r="B7" s="108"/>
      <c r="C7" s="341">
        <v>330</v>
      </c>
      <c r="D7" s="91" t="s">
        <v>124</v>
      </c>
      <c r="E7" s="125" t="s">
        <v>135</v>
      </c>
      <c r="F7" s="290">
        <v>210</v>
      </c>
      <c r="G7" s="290"/>
      <c r="H7" s="180">
        <v>10.47</v>
      </c>
      <c r="I7" s="53">
        <v>12.98</v>
      </c>
      <c r="J7" s="147">
        <v>19.149999999999999</v>
      </c>
      <c r="K7" s="265">
        <v>236.13</v>
      </c>
      <c r="L7" s="201">
        <v>0.1</v>
      </c>
      <c r="M7" s="19">
        <v>0.12</v>
      </c>
      <c r="N7" s="20">
        <v>4.6100000000000003</v>
      </c>
      <c r="O7" s="20">
        <v>200</v>
      </c>
      <c r="P7" s="21">
        <v>0.08</v>
      </c>
      <c r="Q7" s="201">
        <v>55.54</v>
      </c>
      <c r="R7" s="20">
        <v>126.99</v>
      </c>
      <c r="S7" s="20">
        <v>28.08</v>
      </c>
      <c r="T7" s="20">
        <v>1.3</v>
      </c>
      <c r="U7" s="20">
        <v>370.13</v>
      </c>
      <c r="V7" s="20">
        <v>6.5399999999999998E-3</v>
      </c>
      <c r="W7" s="20">
        <v>9.3999999999999997E-4</v>
      </c>
      <c r="X7" s="42">
        <v>7.0000000000000007E-2</v>
      </c>
    </row>
    <row r="8" spans="1:24" s="33" customFormat="1" ht="35.25" customHeight="1" x14ac:dyDescent="0.25">
      <c r="A8" s="78"/>
      <c r="B8" s="109"/>
      <c r="C8" s="106">
        <v>89</v>
      </c>
      <c r="D8" s="233" t="s">
        <v>6</v>
      </c>
      <c r="E8" s="380" t="s">
        <v>70</v>
      </c>
      <c r="F8" s="446">
        <v>90</v>
      </c>
      <c r="G8" s="446"/>
      <c r="H8" s="178">
        <v>18.13</v>
      </c>
      <c r="I8" s="13">
        <v>17.05</v>
      </c>
      <c r="J8" s="40">
        <v>3.69</v>
      </c>
      <c r="K8" s="75">
        <v>240.96</v>
      </c>
      <c r="L8" s="266">
        <v>0.06</v>
      </c>
      <c r="M8" s="65">
        <v>0.13</v>
      </c>
      <c r="N8" s="66">
        <v>1.06</v>
      </c>
      <c r="O8" s="66">
        <v>0</v>
      </c>
      <c r="P8" s="67">
        <v>0</v>
      </c>
      <c r="Q8" s="266">
        <v>17.03</v>
      </c>
      <c r="R8" s="66">
        <v>176.72</v>
      </c>
      <c r="S8" s="66">
        <v>23.18</v>
      </c>
      <c r="T8" s="66">
        <v>2.61</v>
      </c>
      <c r="U8" s="66">
        <v>317</v>
      </c>
      <c r="V8" s="66">
        <v>7.0000000000000001E-3</v>
      </c>
      <c r="W8" s="66">
        <v>0</v>
      </c>
      <c r="X8" s="71">
        <v>0.06</v>
      </c>
    </row>
    <row r="9" spans="1:24" s="33" customFormat="1" ht="26.45" customHeight="1" x14ac:dyDescent="0.25">
      <c r="A9" s="78"/>
      <c r="B9" s="109"/>
      <c r="C9" s="341">
        <v>53</v>
      </c>
      <c r="D9" s="91" t="s">
        <v>50</v>
      </c>
      <c r="E9" s="149" t="s">
        <v>76</v>
      </c>
      <c r="F9" s="119">
        <v>150</v>
      </c>
      <c r="G9" s="119"/>
      <c r="H9" s="201">
        <v>3.34</v>
      </c>
      <c r="I9" s="20">
        <v>4.91</v>
      </c>
      <c r="J9" s="42">
        <v>33.93</v>
      </c>
      <c r="K9" s="200">
        <v>191.49</v>
      </c>
      <c r="L9" s="201">
        <v>0.03</v>
      </c>
      <c r="M9" s="19">
        <v>0.02</v>
      </c>
      <c r="N9" s="20">
        <v>0</v>
      </c>
      <c r="O9" s="20">
        <v>20</v>
      </c>
      <c r="P9" s="21">
        <v>0.09</v>
      </c>
      <c r="Q9" s="201">
        <v>6.29</v>
      </c>
      <c r="R9" s="20">
        <v>67.34</v>
      </c>
      <c r="S9" s="20">
        <v>21.83</v>
      </c>
      <c r="T9" s="20">
        <v>0.46</v>
      </c>
      <c r="U9" s="20">
        <v>43.27</v>
      </c>
      <c r="V9" s="20">
        <v>1E-3</v>
      </c>
      <c r="W9" s="20">
        <v>7.0000000000000001E-3</v>
      </c>
      <c r="X9" s="42">
        <v>0.02</v>
      </c>
    </row>
    <row r="10" spans="1:24" s="16" customFormat="1" ht="33.75" customHeight="1" x14ac:dyDescent="0.25">
      <c r="A10" s="79"/>
      <c r="B10" s="108"/>
      <c r="C10" s="106">
        <v>101</v>
      </c>
      <c r="D10" s="233" t="s">
        <v>11</v>
      </c>
      <c r="E10" s="378" t="s">
        <v>52</v>
      </c>
      <c r="F10" s="446">
        <v>200</v>
      </c>
      <c r="G10" s="446"/>
      <c r="H10" s="177">
        <v>0.64</v>
      </c>
      <c r="I10" s="15">
        <v>0.25</v>
      </c>
      <c r="J10" s="38">
        <v>16.059999999999999</v>
      </c>
      <c r="K10" s="184">
        <v>79.849999999999994</v>
      </c>
      <c r="L10" s="177">
        <v>0.01</v>
      </c>
      <c r="M10" s="17">
        <v>0.05</v>
      </c>
      <c r="N10" s="15">
        <v>0.05</v>
      </c>
      <c r="O10" s="15">
        <v>100</v>
      </c>
      <c r="P10" s="38">
        <v>0</v>
      </c>
      <c r="Q10" s="17">
        <v>10.77</v>
      </c>
      <c r="R10" s="15">
        <v>2.96</v>
      </c>
      <c r="S10" s="15">
        <v>2.96</v>
      </c>
      <c r="T10" s="15">
        <v>0.54</v>
      </c>
      <c r="U10" s="15">
        <v>8.5</v>
      </c>
      <c r="V10" s="15">
        <v>0</v>
      </c>
      <c r="W10" s="15">
        <v>0</v>
      </c>
      <c r="X10" s="38">
        <v>0</v>
      </c>
    </row>
    <row r="11" spans="1:24" s="16" customFormat="1" ht="26.45" customHeight="1" x14ac:dyDescent="0.25">
      <c r="A11" s="79"/>
      <c r="B11" s="108"/>
      <c r="C11" s="343">
        <v>119</v>
      </c>
      <c r="D11" s="91" t="s">
        <v>44</v>
      </c>
      <c r="E11" s="149" t="s">
        <v>44</v>
      </c>
      <c r="F11" s="129">
        <v>20</v>
      </c>
      <c r="G11" s="90"/>
      <c r="H11" s="177">
        <v>1.52</v>
      </c>
      <c r="I11" s="15">
        <v>0.16</v>
      </c>
      <c r="J11" s="38">
        <v>9.84</v>
      </c>
      <c r="K11" s="184">
        <v>47</v>
      </c>
      <c r="L11" s="177">
        <v>0.02</v>
      </c>
      <c r="M11" s="17">
        <v>0.01</v>
      </c>
      <c r="N11" s="15">
        <v>0</v>
      </c>
      <c r="O11" s="15">
        <v>0</v>
      </c>
      <c r="P11" s="38">
        <v>0</v>
      </c>
      <c r="Q11" s="177">
        <v>4</v>
      </c>
      <c r="R11" s="15">
        <v>13</v>
      </c>
      <c r="S11" s="15">
        <v>2.8</v>
      </c>
      <c r="T11" s="17">
        <v>0.22</v>
      </c>
      <c r="U11" s="15">
        <v>18.600000000000001</v>
      </c>
      <c r="V11" s="15">
        <v>1E-3</v>
      </c>
      <c r="W11" s="17">
        <v>1E-3</v>
      </c>
      <c r="X11" s="38">
        <v>2.9</v>
      </c>
    </row>
    <row r="12" spans="1:24" s="16" customFormat="1" ht="26.45" customHeight="1" x14ac:dyDescent="0.25">
      <c r="A12" s="79"/>
      <c r="B12" s="108"/>
      <c r="C12" s="343">
        <v>120</v>
      </c>
      <c r="D12" s="91" t="s">
        <v>37</v>
      </c>
      <c r="E12" s="149" t="s">
        <v>37</v>
      </c>
      <c r="F12" s="197">
        <v>20</v>
      </c>
      <c r="G12" s="119"/>
      <c r="H12" s="201">
        <v>1.32</v>
      </c>
      <c r="I12" s="20">
        <v>0.24</v>
      </c>
      <c r="J12" s="42">
        <v>8.0399999999999991</v>
      </c>
      <c r="K12" s="291">
        <v>39.6</v>
      </c>
      <c r="L12" s="201">
        <v>0.03</v>
      </c>
      <c r="M12" s="19">
        <v>0.02</v>
      </c>
      <c r="N12" s="20">
        <v>0</v>
      </c>
      <c r="O12" s="20">
        <v>0</v>
      </c>
      <c r="P12" s="42">
        <v>0</v>
      </c>
      <c r="Q12" s="20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24" s="33" customFormat="1" ht="26.45" customHeight="1" x14ac:dyDescent="0.25">
      <c r="A13" s="78"/>
      <c r="B13" s="109"/>
      <c r="C13" s="188"/>
      <c r="D13" s="293"/>
      <c r="E13" s="127" t="s">
        <v>13</v>
      </c>
      <c r="F13" s="216">
        <f>F6+F8+F9+F10+F11+F12+210</f>
        <v>840</v>
      </c>
      <c r="G13" s="216"/>
      <c r="H13" s="142">
        <f t="shared" ref="H13:X13" si="0">H6+H7+H8+H9+H10+H11+H12</f>
        <v>36.020000000000003</v>
      </c>
      <c r="I13" s="31">
        <f t="shared" si="0"/>
        <v>36.04</v>
      </c>
      <c r="J13" s="48">
        <f t="shared" si="0"/>
        <v>106.16</v>
      </c>
      <c r="K13" s="487">
        <f t="shared" si="0"/>
        <v>905.53000000000009</v>
      </c>
      <c r="L13" s="142">
        <f t="shared" si="0"/>
        <v>0.28000000000000003</v>
      </c>
      <c r="M13" s="31">
        <f t="shared" si="0"/>
        <v>0.4</v>
      </c>
      <c r="N13" s="31">
        <f t="shared" si="0"/>
        <v>13.22</v>
      </c>
      <c r="O13" s="31">
        <f t="shared" si="0"/>
        <v>320</v>
      </c>
      <c r="P13" s="48">
        <f t="shared" si="0"/>
        <v>0.16999999999999998</v>
      </c>
      <c r="Q13" s="142">
        <f t="shared" si="0"/>
        <v>127.92999999999999</v>
      </c>
      <c r="R13" s="31">
        <f t="shared" si="0"/>
        <v>441.01000000000005</v>
      </c>
      <c r="S13" s="31">
        <f t="shared" si="0"/>
        <v>106.24999999999999</v>
      </c>
      <c r="T13" s="31">
        <f t="shared" si="0"/>
        <v>5.91</v>
      </c>
      <c r="U13" s="31">
        <f t="shared" si="0"/>
        <v>1037</v>
      </c>
      <c r="V13" s="31">
        <f t="shared" si="0"/>
        <v>1.7540000000000004E-2</v>
      </c>
      <c r="W13" s="31">
        <f t="shared" si="0"/>
        <v>9.9400000000000009E-3</v>
      </c>
      <c r="X13" s="48">
        <f t="shared" si="0"/>
        <v>3.06</v>
      </c>
    </row>
    <row r="14" spans="1:24" s="33" customFormat="1" ht="26.45" customHeight="1" thickBot="1" x14ac:dyDescent="0.3">
      <c r="A14" s="104"/>
      <c r="B14" s="182"/>
      <c r="C14" s="195"/>
      <c r="D14" s="96"/>
      <c r="E14" s="128" t="s">
        <v>14</v>
      </c>
      <c r="F14" s="139"/>
      <c r="G14" s="139"/>
      <c r="H14" s="144"/>
      <c r="I14" s="47"/>
      <c r="J14" s="82"/>
      <c r="K14" s="306">
        <f>K13/23.5</f>
        <v>38.533191489361705</v>
      </c>
      <c r="L14" s="144"/>
      <c r="M14" s="47"/>
      <c r="N14" s="47"/>
      <c r="O14" s="47"/>
      <c r="P14" s="82"/>
      <c r="Q14" s="144"/>
      <c r="R14" s="47"/>
      <c r="S14" s="47"/>
      <c r="T14" s="47"/>
      <c r="U14" s="47"/>
      <c r="V14" s="47"/>
      <c r="W14" s="47"/>
      <c r="X14" s="82"/>
    </row>
    <row r="15" spans="1:24" x14ac:dyDescent="0.25">
      <c r="A15" s="9"/>
      <c r="B15" s="504"/>
      <c r="C15" s="169"/>
      <c r="D15" s="169"/>
      <c r="E15" s="26"/>
      <c r="F15" s="26"/>
      <c r="G15" s="26"/>
      <c r="H15" s="153"/>
      <c r="I15" s="152"/>
      <c r="J15" s="26"/>
      <c r="K15" s="154"/>
      <c r="L15" s="26"/>
      <c r="M15" s="26"/>
      <c r="N15" s="26"/>
      <c r="O15" s="155"/>
      <c r="P15" s="155"/>
      <c r="Q15" s="155"/>
      <c r="R15" s="155"/>
      <c r="S15" s="155"/>
    </row>
    <row r="16" spans="1:24" x14ac:dyDescent="0.25">
      <c r="L16" s="318"/>
    </row>
    <row r="17" spans="1:4" x14ac:dyDescent="0.25">
      <c r="A17" s="268"/>
      <c r="B17" s="575"/>
      <c r="C17" s="203"/>
      <c r="D17" s="152"/>
    </row>
    <row r="18" spans="1:4" x14ac:dyDescent="0.25">
      <c r="A18" s="268"/>
      <c r="B18" s="575"/>
      <c r="C18" s="203"/>
      <c r="D18" s="203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15"/>
  <sheetViews>
    <sheetView zoomScale="70" zoomScaleNormal="70" workbookViewId="0">
      <selection activeCell="A4" sqref="A4"/>
    </sheetView>
  </sheetViews>
  <sheetFormatPr defaultRowHeight="15" x14ac:dyDescent="0.25"/>
  <cols>
    <col min="1" max="2" width="16.85546875" customWidth="1"/>
    <col min="3" max="3" width="20.42578125" style="5" customWidth="1"/>
    <col min="4" max="4" width="22.42578125" style="80" customWidth="1"/>
    <col min="5" max="5" width="78.425781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2" max="22" width="11" customWidth="1"/>
    <col min="23" max="23" width="11.28515625" customWidth="1"/>
  </cols>
  <sheetData>
    <row r="2" spans="1:24" ht="23.25" x14ac:dyDescent="0.35">
      <c r="A2" s="6" t="s">
        <v>138</v>
      </c>
      <c r="B2" s="6"/>
      <c r="C2" s="172"/>
      <c r="D2" s="174" t="s">
        <v>2</v>
      </c>
      <c r="E2" s="6"/>
      <c r="F2" s="8" t="s">
        <v>1</v>
      </c>
      <c r="G2" s="83">
        <v>17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173"/>
      <c r="D3" s="175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100"/>
      <c r="C4" s="387" t="s">
        <v>32</v>
      </c>
      <c r="D4" s="181"/>
      <c r="E4" s="386"/>
      <c r="F4" s="387"/>
      <c r="G4" s="385"/>
      <c r="H4" s="466" t="s">
        <v>15</v>
      </c>
      <c r="I4" s="467"/>
      <c r="J4" s="468"/>
      <c r="K4" s="406" t="s">
        <v>16</v>
      </c>
      <c r="L4" s="550" t="s">
        <v>17</v>
      </c>
      <c r="M4" s="555"/>
      <c r="N4" s="565"/>
      <c r="O4" s="565"/>
      <c r="P4" s="566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46.5" thickBot="1" x14ac:dyDescent="0.3">
      <c r="A5" s="101" t="s">
        <v>0</v>
      </c>
      <c r="B5" s="329"/>
      <c r="C5" s="76" t="s">
        <v>33</v>
      </c>
      <c r="D5" s="409" t="s">
        <v>34</v>
      </c>
      <c r="E5" s="322" t="s">
        <v>31</v>
      </c>
      <c r="F5" s="76" t="s">
        <v>19</v>
      </c>
      <c r="G5" s="72" t="s">
        <v>30</v>
      </c>
      <c r="H5" s="493" t="s">
        <v>20</v>
      </c>
      <c r="I5" s="317" t="s">
        <v>21</v>
      </c>
      <c r="J5" s="495" t="s">
        <v>22</v>
      </c>
      <c r="K5" s="424" t="s">
        <v>23</v>
      </c>
      <c r="L5" s="327" t="s">
        <v>24</v>
      </c>
      <c r="M5" s="491" t="s">
        <v>90</v>
      </c>
      <c r="N5" s="496" t="s">
        <v>25</v>
      </c>
      <c r="O5" s="536" t="s">
        <v>91</v>
      </c>
      <c r="P5" s="496" t="s">
        <v>92</v>
      </c>
      <c r="Q5" s="493" t="s">
        <v>26</v>
      </c>
      <c r="R5" s="317" t="s">
        <v>27</v>
      </c>
      <c r="S5" s="317" t="s">
        <v>28</v>
      </c>
      <c r="T5" s="495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24" s="16" customFormat="1" ht="26.45" customHeight="1" x14ac:dyDescent="0.25">
      <c r="A6" s="103" t="s">
        <v>3</v>
      </c>
      <c r="B6" s="514"/>
      <c r="C6" s="359">
        <v>10</v>
      </c>
      <c r="D6" s="198" t="s">
        <v>4</v>
      </c>
      <c r="E6" s="547" t="s">
        <v>105</v>
      </c>
      <c r="F6" s="452">
        <v>60</v>
      </c>
      <c r="G6" s="389"/>
      <c r="H6" s="186">
        <v>0.49</v>
      </c>
      <c r="I6" s="34">
        <v>5.55</v>
      </c>
      <c r="J6" s="44">
        <v>1.51</v>
      </c>
      <c r="K6" s="382">
        <v>53.28</v>
      </c>
      <c r="L6" s="193">
        <v>0.02</v>
      </c>
      <c r="M6" s="36">
        <v>0.02</v>
      </c>
      <c r="N6" s="36">
        <v>7.9</v>
      </c>
      <c r="O6" s="36">
        <v>20</v>
      </c>
      <c r="P6" s="37">
        <v>0</v>
      </c>
      <c r="Q6" s="35">
        <v>18.73</v>
      </c>
      <c r="R6" s="36">
        <v>25.25</v>
      </c>
      <c r="S6" s="36">
        <v>9.35</v>
      </c>
      <c r="T6" s="36">
        <v>0.37</v>
      </c>
      <c r="U6" s="36">
        <v>114.23</v>
      </c>
      <c r="V6" s="36">
        <v>0</v>
      </c>
      <c r="W6" s="36">
        <v>0</v>
      </c>
      <c r="X6" s="37">
        <v>0</v>
      </c>
    </row>
    <row r="7" spans="1:24" s="16" customFormat="1" ht="26.45" customHeight="1" x14ac:dyDescent="0.25">
      <c r="A7" s="77"/>
      <c r="B7" s="515"/>
      <c r="C7" s="106">
        <v>31</v>
      </c>
      <c r="D7" s="412" t="s">
        <v>5</v>
      </c>
      <c r="E7" s="378" t="s">
        <v>59</v>
      </c>
      <c r="F7" s="429">
        <v>200</v>
      </c>
      <c r="G7" s="94"/>
      <c r="H7" s="178">
        <v>5.74</v>
      </c>
      <c r="I7" s="13">
        <v>8.7799999999999994</v>
      </c>
      <c r="J7" s="22">
        <v>8.74</v>
      </c>
      <c r="K7" s="215">
        <v>138.04</v>
      </c>
      <c r="L7" s="178">
        <v>0.04</v>
      </c>
      <c r="M7" s="13">
        <v>0.08</v>
      </c>
      <c r="N7" s="13">
        <v>5.24</v>
      </c>
      <c r="O7" s="13">
        <v>132.80000000000001</v>
      </c>
      <c r="P7" s="40">
        <v>0.06</v>
      </c>
      <c r="Q7" s="50">
        <v>33.799999999999997</v>
      </c>
      <c r="R7" s="13">
        <v>77.48</v>
      </c>
      <c r="S7" s="13">
        <v>20.28</v>
      </c>
      <c r="T7" s="13">
        <v>1.28</v>
      </c>
      <c r="U7" s="13">
        <v>278.8</v>
      </c>
      <c r="V7" s="13">
        <v>6.0000000000000001E-3</v>
      </c>
      <c r="W7" s="13">
        <v>0</v>
      </c>
      <c r="X7" s="40">
        <v>3.5999999999999997E-2</v>
      </c>
    </row>
    <row r="8" spans="1:24" s="33" customFormat="1" ht="26.45" customHeight="1" x14ac:dyDescent="0.25">
      <c r="A8" s="78"/>
      <c r="B8" s="527"/>
      <c r="C8" s="341">
        <v>194</v>
      </c>
      <c r="D8" s="286" t="s">
        <v>6</v>
      </c>
      <c r="E8" s="116" t="s">
        <v>116</v>
      </c>
      <c r="F8" s="465">
        <v>90</v>
      </c>
      <c r="G8" s="74"/>
      <c r="H8" s="266">
        <v>16.690000000000001</v>
      </c>
      <c r="I8" s="66">
        <v>13.86</v>
      </c>
      <c r="J8" s="71">
        <v>10.69</v>
      </c>
      <c r="K8" s="301">
        <v>234.91</v>
      </c>
      <c r="L8" s="177">
        <v>0.08</v>
      </c>
      <c r="M8" s="15">
        <v>0.12</v>
      </c>
      <c r="N8" s="15">
        <v>1.08</v>
      </c>
      <c r="O8" s="15">
        <v>20</v>
      </c>
      <c r="P8" s="38">
        <v>0.04</v>
      </c>
      <c r="Q8" s="17">
        <v>26.61</v>
      </c>
      <c r="R8" s="15">
        <v>140.63</v>
      </c>
      <c r="S8" s="15">
        <v>18.5</v>
      </c>
      <c r="T8" s="15">
        <v>1.21</v>
      </c>
      <c r="U8" s="15">
        <v>197.66</v>
      </c>
      <c r="V8" s="15">
        <v>4.0000000000000001E-3</v>
      </c>
      <c r="W8" s="15">
        <v>1E-3</v>
      </c>
      <c r="X8" s="38">
        <v>0.1</v>
      </c>
    </row>
    <row r="9" spans="1:24" s="33" customFormat="1" ht="35.25" customHeight="1" x14ac:dyDescent="0.25">
      <c r="A9" s="78"/>
      <c r="B9" s="527"/>
      <c r="C9" s="93">
        <v>51</v>
      </c>
      <c r="D9" s="145" t="s">
        <v>50</v>
      </c>
      <c r="E9" s="116" t="s">
        <v>115</v>
      </c>
      <c r="F9" s="411">
        <v>150</v>
      </c>
      <c r="G9" s="119"/>
      <c r="H9" s="266">
        <v>3.33</v>
      </c>
      <c r="I9" s="66">
        <v>3.81</v>
      </c>
      <c r="J9" s="67">
        <v>26.04</v>
      </c>
      <c r="K9" s="355">
        <v>151.12</v>
      </c>
      <c r="L9" s="266">
        <v>0.15</v>
      </c>
      <c r="M9" s="66">
        <v>0.1</v>
      </c>
      <c r="N9" s="66">
        <v>14.03</v>
      </c>
      <c r="O9" s="66">
        <v>20</v>
      </c>
      <c r="P9" s="67">
        <v>0.06</v>
      </c>
      <c r="Q9" s="266">
        <v>20.11</v>
      </c>
      <c r="R9" s="66">
        <v>90.58</v>
      </c>
      <c r="S9" s="66">
        <v>35.68</v>
      </c>
      <c r="T9" s="66">
        <v>1.45</v>
      </c>
      <c r="U9" s="66">
        <v>830.41</v>
      </c>
      <c r="V9" s="66">
        <v>8.0000000000000002E-3</v>
      </c>
      <c r="W9" s="66">
        <v>1E-3</v>
      </c>
      <c r="X9" s="71">
        <v>0.05</v>
      </c>
    </row>
    <row r="10" spans="1:24" s="33" customFormat="1" ht="39" customHeight="1" x14ac:dyDescent="0.25">
      <c r="A10" s="78"/>
      <c r="B10" s="527"/>
      <c r="C10" s="341">
        <v>114</v>
      </c>
      <c r="D10" s="149" t="s">
        <v>36</v>
      </c>
      <c r="E10" s="251" t="s">
        <v>41</v>
      </c>
      <c r="F10" s="411">
        <v>200</v>
      </c>
      <c r="G10" s="93"/>
      <c r="H10" s="19">
        <v>0</v>
      </c>
      <c r="I10" s="20">
        <v>0</v>
      </c>
      <c r="J10" s="21">
        <v>7.27</v>
      </c>
      <c r="K10" s="214">
        <v>28.73</v>
      </c>
      <c r="L10" s="201">
        <v>0</v>
      </c>
      <c r="M10" s="20">
        <v>0</v>
      </c>
      <c r="N10" s="20">
        <v>0</v>
      </c>
      <c r="O10" s="20">
        <v>0</v>
      </c>
      <c r="P10" s="42">
        <v>0</v>
      </c>
      <c r="Q10" s="19">
        <v>0.26</v>
      </c>
      <c r="R10" s="20">
        <v>0.03</v>
      </c>
      <c r="S10" s="20">
        <v>0.03</v>
      </c>
      <c r="T10" s="20">
        <v>0.02</v>
      </c>
      <c r="U10" s="20">
        <v>0.28999999999999998</v>
      </c>
      <c r="V10" s="20">
        <v>0</v>
      </c>
      <c r="W10" s="20">
        <v>0</v>
      </c>
      <c r="X10" s="42">
        <v>0</v>
      </c>
    </row>
    <row r="11" spans="1:24" s="33" customFormat="1" ht="26.45" customHeight="1" x14ac:dyDescent="0.25">
      <c r="A11" s="78"/>
      <c r="B11" s="527"/>
      <c r="C11" s="343">
        <v>119</v>
      </c>
      <c r="D11" s="286" t="s">
        <v>7</v>
      </c>
      <c r="E11" s="109" t="s">
        <v>44</v>
      </c>
      <c r="F11" s="341">
        <v>30</v>
      </c>
      <c r="G11" s="469"/>
      <c r="H11" s="201">
        <v>2.2799999999999998</v>
      </c>
      <c r="I11" s="20">
        <v>0.24</v>
      </c>
      <c r="J11" s="42">
        <v>14.76</v>
      </c>
      <c r="K11" s="291">
        <v>70.5</v>
      </c>
      <c r="L11" s="201">
        <v>0.03</v>
      </c>
      <c r="M11" s="20">
        <v>0.01</v>
      </c>
      <c r="N11" s="20">
        <v>0</v>
      </c>
      <c r="O11" s="20">
        <v>0</v>
      </c>
      <c r="P11" s="42">
        <v>0</v>
      </c>
      <c r="Q11" s="19">
        <v>6</v>
      </c>
      <c r="R11" s="20">
        <v>19.5</v>
      </c>
      <c r="S11" s="20">
        <v>4.2</v>
      </c>
      <c r="T11" s="20">
        <v>0.33</v>
      </c>
      <c r="U11" s="20">
        <v>27.9</v>
      </c>
      <c r="V11" s="20">
        <v>1E-3</v>
      </c>
      <c r="W11" s="20">
        <v>2E-3</v>
      </c>
      <c r="X11" s="42">
        <v>4.3499999999999996</v>
      </c>
    </row>
    <row r="12" spans="1:24" s="33" customFormat="1" ht="26.45" customHeight="1" x14ac:dyDescent="0.25">
      <c r="A12" s="78"/>
      <c r="B12" s="527"/>
      <c r="C12" s="341">
        <v>120</v>
      </c>
      <c r="D12" s="286" t="s">
        <v>8</v>
      </c>
      <c r="E12" s="109" t="s">
        <v>37</v>
      </c>
      <c r="F12" s="341">
        <v>20</v>
      </c>
      <c r="G12" s="469"/>
      <c r="H12" s="201">
        <v>1.32</v>
      </c>
      <c r="I12" s="20">
        <v>0.24</v>
      </c>
      <c r="J12" s="42">
        <v>8.0399999999999991</v>
      </c>
      <c r="K12" s="291">
        <v>39.6</v>
      </c>
      <c r="L12" s="201">
        <v>0.03</v>
      </c>
      <c r="M12" s="20">
        <v>0.02</v>
      </c>
      <c r="N12" s="20">
        <v>0</v>
      </c>
      <c r="O12" s="20">
        <v>0</v>
      </c>
      <c r="P12" s="42">
        <v>0</v>
      </c>
      <c r="Q12" s="19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24" s="33" customFormat="1" ht="26.45" customHeight="1" x14ac:dyDescent="0.25">
      <c r="A13" s="78"/>
      <c r="B13" s="527"/>
      <c r="C13" s="188"/>
      <c r="D13" s="458"/>
      <c r="E13" s="114" t="s">
        <v>13</v>
      </c>
      <c r="F13" s="589">
        <f>F6+F7+F8+F9+F10+F11+F12</f>
        <v>750</v>
      </c>
      <c r="G13" s="187"/>
      <c r="H13" s="142">
        <f>H6+H7+H8+H9+H10+H11+H12</f>
        <v>29.85</v>
      </c>
      <c r="I13" s="31">
        <f>I6+I7+I8+I9+I10+I11+I12</f>
        <v>32.479999999999997</v>
      </c>
      <c r="J13" s="48">
        <f>J6+J7+J8+J9+J10+J11+J12</f>
        <v>77.050000000000011</v>
      </c>
      <c r="K13" s="487">
        <f>K6+K7+K8+K9+K10+K11+K12</f>
        <v>716.18000000000006</v>
      </c>
      <c r="L13" s="142">
        <f>L6+L7+L8+L9+L10+L11+L12</f>
        <v>0.35000000000000009</v>
      </c>
      <c r="M13" s="31">
        <f>M6+M7+M8+M9+M10+M11+M12</f>
        <v>0.35000000000000003</v>
      </c>
      <c r="N13" s="31">
        <f>N6+N7+N8+N9+N10+N11+N12</f>
        <v>28.25</v>
      </c>
      <c r="O13" s="31">
        <f>O6+O7+O8+O9+O10+O11+O12</f>
        <v>192.8</v>
      </c>
      <c r="P13" s="48">
        <f>P6+P7+P8+P9+P10+P11+P12</f>
        <v>0.16</v>
      </c>
      <c r="Q13" s="32">
        <f>Q6+Q7+Q8+Q9+Q10+Q11+Q12</f>
        <v>111.31</v>
      </c>
      <c r="R13" s="31">
        <f>R6+R7+R8+R9+R10+R11+R12</f>
        <v>383.46999999999997</v>
      </c>
      <c r="S13" s="31">
        <f>S6+S7+S8+S9+S10+S11+S12</f>
        <v>97.440000000000012</v>
      </c>
      <c r="T13" s="31">
        <f>T6+T7+T8+T9+T10+T11+T12</f>
        <v>5.4399999999999995</v>
      </c>
      <c r="U13" s="31">
        <f>U6+U7+U8+U9+U10+U11+U12</f>
        <v>1496.29</v>
      </c>
      <c r="V13" s="31">
        <f>V6+V7+V8+V9+V10+V11+V12</f>
        <v>2.0000000000000004E-2</v>
      </c>
      <c r="W13" s="31">
        <f>W6+W7+W8+W9+W10+W11+W12</f>
        <v>5.0000000000000001E-3</v>
      </c>
      <c r="X13" s="48">
        <f>X6+X7+X8+X9+X10+X11+X12</f>
        <v>4.5359999999999996</v>
      </c>
    </row>
    <row r="14" spans="1:24" s="33" customFormat="1" ht="26.45" customHeight="1" thickBot="1" x14ac:dyDescent="0.3">
      <c r="A14" s="104"/>
      <c r="B14" s="528"/>
      <c r="C14" s="195"/>
      <c r="D14" s="340"/>
      <c r="E14" s="115" t="s">
        <v>14</v>
      </c>
      <c r="F14" s="195"/>
      <c r="G14" s="146"/>
      <c r="H14" s="144"/>
      <c r="I14" s="47"/>
      <c r="J14" s="82"/>
      <c r="K14" s="306">
        <f>K13/23.5</f>
        <v>30.475744680851065</v>
      </c>
      <c r="L14" s="144"/>
      <c r="M14" s="47"/>
      <c r="N14" s="47"/>
      <c r="O14" s="47"/>
      <c r="P14" s="82"/>
      <c r="Q14" s="113"/>
      <c r="R14" s="47"/>
      <c r="S14" s="47"/>
      <c r="T14" s="47"/>
      <c r="U14" s="47"/>
      <c r="V14" s="47"/>
      <c r="W14" s="47"/>
      <c r="X14" s="82"/>
    </row>
    <row r="15" spans="1:24" x14ac:dyDescent="0.25">
      <c r="A15" s="9"/>
      <c r="B15" s="9"/>
      <c r="C15" s="169"/>
      <c r="D15" s="176"/>
      <c r="E15" s="26"/>
      <c r="F15" s="26"/>
      <c r="G15" s="152"/>
      <c r="H15" s="153"/>
      <c r="I15" s="152"/>
      <c r="J15" s="26"/>
      <c r="K15" s="154"/>
      <c r="L15" s="26"/>
      <c r="M15" s="26"/>
      <c r="N15" s="26"/>
      <c r="O15" s="155"/>
      <c r="P15" s="155"/>
      <c r="Q15" s="155"/>
      <c r="R15" s="155"/>
      <c r="S15" s="15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15"/>
  <sheetViews>
    <sheetView zoomScale="70" zoomScaleNormal="70" workbookViewId="0">
      <selection activeCell="A4" sqref="A4"/>
    </sheetView>
  </sheetViews>
  <sheetFormatPr defaultRowHeight="15" x14ac:dyDescent="0.25"/>
  <cols>
    <col min="1" max="2" width="16.85546875" customWidth="1"/>
    <col min="3" max="3" width="20.42578125" style="5" customWidth="1"/>
    <col min="4" max="4" width="22.42578125" style="80" customWidth="1"/>
    <col min="5" max="5" width="70.140625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</cols>
  <sheetData>
    <row r="2" spans="1:24" ht="23.25" x14ac:dyDescent="0.35">
      <c r="A2" s="6" t="s">
        <v>138</v>
      </c>
      <c r="B2" s="6"/>
      <c r="C2" s="172"/>
      <c r="D2" s="174" t="s">
        <v>2</v>
      </c>
      <c r="E2" s="6"/>
      <c r="F2" s="8" t="s">
        <v>1</v>
      </c>
      <c r="G2" s="83">
        <v>18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173"/>
      <c r="D3" s="175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55"/>
      <c r="C4" s="385" t="s">
        <v>32</v>
      </c>
      <c r="D4" s="181"/>
      <c r="E4" s="386"/>
      <c r="F4" s="387"/>
      <c r="G4" s="385"/>
      <c r="H4" s="466" t="s">
        <v>15</v>
      </c>
      <c r="I4" s="467"/>
      <c r="J4" s="468"/>
      <c r="K4" s="406" t="s">
        <v>16</v>
      </c>
      <c r="L4" s="554" t="s">
        <v>17</v>
      </c>
      <c r="M4" s="555"/>
      <c r="N4" s="565"/>
      <c r="O4" s="565"/>
      <c r="P4" s="566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28.5" customHeight="1" thickBot="1" x14ac:dyDescent="0.3">
      <c r="A5" s="101" t="s">
        <v>0</v>
      </c>
      <c r="B5" s="56"/>
      <c r="C5" s="72" t="s">
        <v>33</v>
      </c>
      <c r="D5" s="409" t="s">
        <v>34</v>
      </c>
      <c r="E5" s="322" t="s">
        <v>31</v>
      </c>
      <c r="F5" s="76" t="s">
        <v>19</v>
      </c>
      <c r="G5" s="72" t="s">
        <v>30</v>
      </c>
      <c r="H5" s="249" t="s">
        <v>20</v>
      </c>
      <c r="I5" s="242" t="s">
        <v>21</v>
      </c>
      <c r="J5" s="338" t="s">
        <v>22</v>
      </c>
      <c r="K5" s="470" t="s">
        <v>23</v>
      </c>
      <c r="L5" s="249" t="s">
        <v>24</v>
      </c>
      <c r="M5" s="493" t="s">
        <v>90</v>
      </c>
      <c r="N5" s="317" t="s">
        <v>25</v>
      </c>
      <c r="O5" s="535" t="s">
        <v>91</v>
      </c>
      <c r="P5" s="317" t="s">
        <v>92</v>
      </c>
      <c r="Q5" s="494" t="s">
        <v>26</v>
      </c>
      <c r="R5" s="317" t="s">
        <v>27</v>
      </c>
      <c r="S5" s="494" t="s">
        <v>28</v>
      </c>
      <c r="T5" s="317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24" s="16" customFormat="1" ht="26.45" customHeight="1" x14ac:dyDescent="0.25">
      <c r="A6" s="103" t="s">
        <v>3</v>
      </c>
      <c r="B6" s="521"/>
      <c r="C6" s="279">
        <v>9</v>
      </c>
      <c r="D6" s="124" t="s">
        <v>12</v>
      </c>
      <c r="E6" s="159" t="s">
        <v>71</v>
      </c>
      <c r="F6" s="112">
        <v>60</v>
      </c>
      <c r="G6" s="413"/>
      <c r="H6" s="193">
        <v>1.29</v>
      </c>
      <c r="I6" s="36">
        <v>4.2699999999999996</v>
      </c>
      <c r="J6" s="37">
        <v>6.97</v>
      </c>
      <c r="K6" s="320">
        <v>72.75</v>
      </c>
      <c r="L6" s="35">
        <v>0.02</v>
      </c>
      <c r="M6" s="35">
        <v>0.03</v>
      </c>
      <c r="N6" s="36">
        <v>4.4800000000000004</v>
      </c>
      <c r="O6" s="36">
        <v>30</v>
      </c>
      <c r="P6" s="39">
        <v>0</v>
      </c>
      <c r="Q6" s="193">
        <v>17.55</v>
      </c>
      <c r="R6" s="36">
        <v>27.09</v>
      </c>
      <c r="S6" s="36">
        <v>14.37</v>
      </c>
      <c r="T6" s="36">
        <v>0.8</v>
      </c>
      <c r="U6" s="36">
        <v>205.55</v>
      </c>
      <c r="V6" s="36">
        <v>4.0000000000000001E-3</v>
      </c>
      <c r="W6" s="36">
        <v>1E-3</v>
      </c>
      <c r="X6" s="37">
        <v>0.01</v>
      </c>
    </row>
    <row r="7" spans="1:24" s="16" customFormat="1" ht="26.45" customHeight="1" x14ac:dyDescent="0.25">
      <c r="A7" s="77"/>
      <c r="B7" s="515"/>
      <c r="C7" s="105">
        <v>37</v>
      </c>
      <c r="D7" s="126" t="s">
        <v>5</v>
      </c>
      <c r="E7" s="251" t="s">
        <v>81</v>
      </c>
      <c r="F7" s="168">
        <v>200</v>
      </c>
      <c r="G7" s="108"/>
      <c r="H7" s="178">
        <v>5.78</v>
      </c>
      <c r="I7" s="13">
        <v>5.5</v>
      </c>
      <c r="J7" s="40">
        <v>10.8</v>
      </c>
      <c r="K7" s="95">
        <v>115.7</v>
      </c>
      <c r="L7" s="178">
        <v>7.0000000000000007E-2</v>
      </c>
      <c r="M7" s="50">
        <v>7.0000000000000007E-2</v>
      </c>
      <c r="N7" s="13">
        <v>5.69</v>
      </c>
      <c r="O7" s="13">
        <v>110</v>
      </c>
      <c r="P7" s="40">
        <v>0</v>
      </c>
      <c r="Q7" s="178">
        <v>14.22</v>
      </c>
      <c r="R7" s="13">
        <v>82.61</v>
      </c>
      <c r="S7" s="13">
        <v>21.99</v>
      </c>
      <c r="T7" s="13">
        <v>1.22</v>
      </c>
      <c r="U7" s="13">
        <v>398.71</v>
      </c>
      <c r="V7" s="13">
        <v>5.0000000000000001E-3</v>
      </c>
      <c r="W7" s="13">
        <v>0</v>
      </c>
      <c r="X7" s="40">
        <v>0.04</v>
      </c>
    </row>
    <row r="8" spans="1:24" s="33" customFormat="1" ht="26.45" customHeight="1" x14ac:dyDescent="0.25">
      <c r="A8" s="78"/>
      <c r="B8" s="527"/>
      <c r="C8" s="106">
        <v>126</v>
      </c>
      <c r="D8" s="391" t="s">
        <v>6</v>
      </c>
      <c r="E8" s="378" t="s">
        <v>117</v>
      </c>
      <c r="F8" s="379">
        <v>90</v>
      </c>
      <c r="G8" s="73"/>
      <c r="H8" s="178">
        <v>18.489999999999998</v>
      </c>
      <c r="I8" s="13">
        <v>18.54</v>
      </c>
      <c r="J8" s="40">
        <v>3.59</v>
      </c>
      <c r="K8" s="107">
        <v>256</v>
      </c>
      <c r="L8" s="50">
        <v>0.06</v>
      </c>
      <c r="M8" s="50">
        <v>0.14000000000000001</v>
      </c>
      <c r="N8" s="13">
        <v>1.08</v>
      </c>
      <c r="O8" s="13">
        <v>10</v>
      </c>
      <c r="P8" s="40">
        <v>0.04</v>
      </c>
      <c r="Q8" s="50">
        <v>32.39</v>
      </c>
      <c r="R8" s="13">
        <v>188.9</v>
      </c>
      <c r="S8" s="13">
        <v>24.33</v>
      </c>
      <c r="T8" s="13">
        <v>2.57</v>
      </c>
      <c r="U8" s="13">
        <v>330.48</v>
      </c>
      <c r="V8" s="13">
        <v>8.9999999999999993E-3</v>
      </c>
      <c r="W8" s="13">
        <v>0</v>
      </c>
      <c r="X8" s="40">
        <v>0.06</v>
      </c>
    </row>
    <row r="9" spans="1:24" s="33" customFormat="1" ht="27" customHeight="1" x14ac:dyDescent="0.25">
      <c r="A9" s="78"/>
      <c r="B9" s="527"/>
      <c r="C9" s="105">
        <v>124</v>
      </c>
      <c r="D9" s="126" t="s">
        <v>50</v>
      </c>
      <c r="E9" s="156" t="s">
        <v>77</v>
      </c>
      <c r="F9" s="92">
        <v>150</v>
      </c>
      <c r="G9" s="90"/>
      <c r="H9" s="178">
        <v>3.93</v>
      </c>
      <c r="I9" s="13">
        <v>4.24</v>
      </c>
      <c r="J9" s="40">
        <v>21.84</v>
      </c>
      <c r="K9" s="107">
        <v>140.55000000000001</v>
      </c>
      <c r="L9" s="148">
        <v>0.11</v>
      </c>
      <c r="M9" s="148">
        <v>0.02</v>
      </c>
      <c r="N9" s="53">
        <v>0</v>
      </c>
      <c r="O9" s="53">
        <v>10</v>
      </c>
      <c r="P9" s="54">
        <v>0.06</v>
      </c>
      <c r="Q9" s="180">
        <v>10.9</v>
      </c>
      <c r="R9" s="53">
        <v>74.540000000000006</v>
      </c>
      <c r="S9" s="53">
        <v>26.07</v>
      </c>
      <c r="T9" s="53">
        <v>0.86</v>
      </c>
      <c r="U9" s="53">
        <v>64.319999999999993</v>
      </c>
      <c r="V9" s="53">
        <v>1E-3</v>
      </c>
      <c r="W9" s="53">
        <v>1E-3</v>
      </c>
      <c r="X9" s="147">
        <v>0.01</v>
      </c>
    </row>
    <row r="10" spans="1:24" s="16" customFormat="1" ht="26.45" customHeight="1" x14ac:dyDescent="0.25">
      <c r="A10" s="79"/>
      <c r="B10" s="516"/>
      <c r="C10" s="107">
        <v>103</v>
      </c>
      <c r="D10" s="126" t="s">
        <v>11</v>
      </c>
      <c r="E10" s="108" t="s">
        <v>49</v>
      </c>
      <c r="F10" s="92">
        <v>200</v>
      </c>
      <c r="G10" s="393"/>
      <c r="H10" s="177">
        <v>0.2</v>
      </c>
      <c r="I10" s="15">
        <v>0</v>
      </c>
      <c r="J10" s="38">
        <v>15.02</v>
      </c>
      <c r="K10" s="140">
        <v>61.6</v>
      </c>
      <c r="L10" s="17">
        <v>0</v>
      </c>
      <c r="M10" s="17">
        <v>0</v>
      </c>
      <c r="N10" s="15">
        <v>2</v>
      </c>
      <c r="O10" s="15">
        <v>0</v>
      </c>
      <c r="P10" s="18">
        <v>0</v>
      </c>
      <c r="Q10" s="177">
        <v>6.73</v>
      </c>
      <c r="R10" s="15">
        <v>5.74</v>
      </c>
      <c r="S10" s="15">
        <v>2.96</v>
      </c>
      <c r="T10" s="15">
        <v>0.2</v>
      </c>
      <c r="U10" s="15">
        <v>46.02</v>
      </c>
      <c r="V10" s="15">
        <v>0</v>
      </c>
      <c r="W10" s="15">
        <v>0</v>
      </c>
      <c r="X10" s="40">
        <v>0</v>
      </c>
    </row>
    <row r="11" spans="1:24" s="16" customFormat="1" ht="26.45" customHeight="1" x14ac:dyDescent="0.25">
      <c r="A11" s="79"/>
      <c r="B11" s="516"/>
      <c r="C11" s="107">
        <v>119</v>
      </c>
      <c r="D11" s="126" t="s">
        <v>7</v>
      </c>
      <c r="E11" s="108" t="s">
        <v>44</v>
      </c>
      <c r="F11" s="129">
        <v>20</v>
      </c>
      <c r="G11" s="90"/>
      <c r="H11" s="177">
        <v>1.52</v>
      </c>
      <c r="I11" s="15">
        <v>0.16</v>
      </c>
      <c r="J11" s="38">
        <v>9.84</v>
      </c>
      <c r="K11" s="184">
        <v>47</v>
      </c>
      <c r="L11" s="177">
        <v>0.02</v>
      </c>
      <c r="M11" s="17">
        <v>0.01</v>
      </c>
      <c r="N11" s="15">
        <v>0</v>
      </c>
      <c r="O11" s="15">
        <v>0</v>
      </c>
      <c r="P11" s="38">
        <v>0</v>
      </c>
      <c r="Q11" s="177">
        <v>4</v>
      </c>
      <c r="R11" s="15">
        <v>13</v>
      </c>
      <c r="S11" s="15">
        <v>2.8</v>
      </c>
      <c r="T11" s="17">
        <v>0.22</v>
      </c>
      <c r="U11" s="15">
        <v>18.600000000000001</v>
      </c>
      <c r="V11" s="15">
        <v>1E-3</v>
      </c>
      <c r="W11" s="17">
        <v>1E-3</v>
      </c>
      <c r="X11" s="38">
        <v>2.9</v>
      </c>
    </row>
    <row r="12" spans="1:24" s="16" customFormat="1" ht="23.25" customHeight="1" x14ac:dyDescent="0.25">
      <c r="A12" s="79"/>
      <c r="B12" s="516"/>
      <c r="C12" s="105">
        <v>120</v>
      </c>
      <c r="D12" s="126" t="s">
        <v>8</v>
      </c>
      <c r="E12" s="108" t="s">
        <v>37</v>
      </c>
      <c r="F12" s="119">
        <v>20</v>
      </c>
      <c r="G12" s="119"/>
      <c r="H12" s="201">
        <v>1.32</v>
      </c>
      <c r="I12" s="20">
        <v>0.24</v>
      </c>
      <c r="J12" s="21">
        <v>8.0399999999999991</v>
      </c>
      <c r="K12" s="298">
        <v>39.6</v>
      </c>
      <c r="L12" s="201">
        <v>0.03</v>
      </c>
      <c r="M12" s="20">
        <v>0.02</v>
      </c>
      <c r="N12" s="20">
        <v>0</v>
      </c>
      <c r="O12" s="20">
        <v>0</v>
      </c>
      <c r="P12" s="21">
        <v>0</v>
      </c>
      <c r="Q12" s="20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24" s="33" customFormat="1" ht="26.45" customHeight="1" x14ac:dyDescent="0.25">
      <c r="A13" s="78"/>
      <c r="B13" s="527"/>
      <c r="C13" s="188"/>
      <c r="D13" s="314"/>
      <c r="E13" s="114" t="s">
        <v>13</v>
      </c>
      <c r="F13" s="217">
        <f>SUM(F6:F12)</f>
        <v>740</v>
      </c>
      <c r="G13" s="187"/>
      <c r="H13" s="142">
        <f t="shared" ref="H13:J13" si="0">SUM(H6:H12)</f>
        <v>32.529999999999994</v>
      </c>
      <c r="I13" s="31">
        <f t="shared" si="0"/>
        <v>32.949999999999996</v>
      </c>
      <c r="J13" s="48">
        <f t="shared" si="0"/>
        <v>76.099999999999994</v>
      </c>
      <c r="K13" s="259">
        <f>SUM(K6:K12)</f>
        <v>733.2</v>
      </c>
      <c r="L13" s="142">
        <f t="shared" ref="L13:X13" si="1">SUM(L6:L12)</f>
        <v>0.31000000000000005</v>
      </c>
      <c r="M13" s="31">
        <f t="shared" si="1"/>
        <v>0.29000000000000004</v>
      </c>
      <c r="N13" s="31">
        <f t="shared" si="1"/>
        <v>13.250000000000002</v>
      </c>
      <c r="O13" s="31">
        <f t="shared" si="1"/>
        <v>160</v>
      </c>
      <c r="P13" s="48">
        <f t="shared" si="1"/>
        <v>0.1</v>
      </c>
      <c r="Q13" s="32">
        <f t="shared" si="1"/>
        <v>91.59</v>
      </c>
      <c r="R13" s="31">
        <f t="shared" si="1"/>
        <v>421.88000000000005</v>
      </c>
      <c r="S13" s="31">
        <f t="shared" si="1"/>
        <v>101.91999999999999</v>
      </c>
      <c r="T13" s="31">
        <f t="shared" si="1"/>
        <v>6.65</v>
      </c>
      <c r="U13" s="31">
        <f t="shared" si="1"/>
        <v>1110.6799999999998</v>
      </c>
      <c r="V13" s="31">
        <f t="shared" si="1"/>
        <v>2.1000000000000005E-2</v>
      </c>
      <c r="W13" s="31">
        <f t="shared" si="1"/>
        <v>4.0000000000000001E-3</v>
      </c>
      <c r="X13" s="48">
        <f t="shared" si="1"/>
        <v>3.02</v>
      </c>
    </row>
    <row r="14" spans="1:24" s="33" customFormat="1" ht="26.45" customHeight="1" thickBot="1" x14ac:dyDescent="0.3">
      <c r="A14" s="104"/>
      <c r="B14" s="528"/>
      <c r="C14" s="513"/>
      <c r="D14" s="315"/>
      <c r="E14" s="115" t="s">
        <v>14</v>
      </c>
      <c r="F14" s="96"/>
      <c r="G14" s="146"/>
      <c r="H14" s="144"/>
      <c r="I14" s="47"/>
      <c r="J14" s="82"/>
      <c r="K14" s="282">
        <f>K13/23.5</f>
        <v>31.200000000000003</v>
      </c>
      <c r="L14" s="144"/>
      <c r="M14" s="113"/>
      <c r="N14" s="47"/>
      <c r="O14" s="47"/>
      <c r="P14" s="82"/>
      <c r="Q14" s="113"/>
      <c r="R14" s="47"/>
      <c r="S14" s="47"/>
      <c r="T14" s="47"/>
      <c r="U14" s="47"/>
      <c r="V14" s="47"/>
      <c r="W14" s="47"/>
      <c r="X14" s="82"/>
    </row>
    <row r="15" spans="1:24" x14ac:dyDescent="0.25">
      <c r="A15" s="9"/>
      <c r="B15" s="9"/>
      <c r="C15" s="169"/>
      <c r="D15" s="176"/>
      <c r="E15" s="26"/>
      <c r="F15" s="26"/>
      <c r="G15" s="152"/>
      <c r="H15" s="153"/>
      <c r="I15" s="152"/>
      <c r="J15" s="26"/>
      <c r="K15" s="154"/>
      <c r="L15" s="26"/>
      <c r="M15" s="26"/>
      <c r="N15" s="26"/>
      <c r="O15" s="155"/>
      <c r="P15" s="155"/>
      <c r="Q15" s="155"/>
      <c r="R15" s="155"/>
      <c r="S15" s="15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15"/>
  <sheetViews>
    <sheetView zoomScale="70" zoomScaleNormal="70" workbookViewId="0">
      <selection activeCell="A4" sqref="A4"/>
    </sheetView>
  </sheetViews>
  <sheetFormatPr defaultRowHeight="15" x14ac:dyDescent="0.25"/>
  <cols>
    <col min="1" max="2" width="16.85546875" customWidth="1"/>
    <col min="3" max="3" width="20.5703125" style="5" customWidth="1"/>
    <col min="4" max="4" width="22.42578125" style="80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  <col min="22" max="22" width="13" customWidth="1"/>
    <col min="23" max="23" width="13.85546875" customWidth="1"/>
  </cols>
  <sheetData>
    <row r="2" spans="1:24" ht="23.25" x14ac:dyDescent="0.35">
      <c r="A2" s="6" t="s">
        <v>138</v>
      </c>
      <c r="B2" s="6"/>
      <c r="C2" s="172"/>
      <c r="D2" s="174" t="s">
        <v>2</v>
      </c>
      <c r="E2" s="6"/>
      <c r="F2" s="8" t="s">
        <v>1</v>
      </c>
      <c r="G2" s="83">
        <v>19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173"/>
      <c r="D3" s="175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55"/>
      <c r="C4" s="496" t="s">
        <v>32</v>
      </c>
      <c r="D4" s="181"/>
      <c r="E4" s="386"/>
      <c r="F4" s="387"/>
      <c r="G4" s="385"/>
      <c r="H4" s="466" t="s">
        <v>15</v>
      </c>
      <c r="I4" s="467"/>
      <c r="J4" s="468"/>
      <c r="K4" s="406" t="s">
        <v>16</v>
      </c>
      <c r="L4" s="554" t="s">
        <v>17</v>
      </c>
      <c r="M4" s="555"/>
      <c r="N4" s="565"/>
      <c r="O4" s="565"/>
      <c r="P4" s="566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28.5" customHeight="1" thickBot="1" x14ac:dyDescent="0.3">
      <c r="A5" s="101" t="s">
        <v>0</v>
      </c>
      <c r="B5" s="376"/>
      <c r="C5" s="76" t="s">
        <v>33</v>
      </c>
      <c r="D5" s="409" t="s">
        <v>34</v>
      </c>
      <c r="E5" s="72" t="s">
        <v>31</v>
      </c>
      <c r="F5" s="76" t="s">
        <v>19</v>
      </c>
      <c r="G5" s="72" t="s">
        <v>30</v>
      </c>
      <c r="H5" s="493" t="s">
        <v>20</v>
      </c>
      <c r="I5" s="317" t="s">
        <v>21</v>
      </c>
      <c r="J5" s="495" t="s">
        <v>22</v>
      </c>
      <c r="K5" s="471" t="s">
        <v>23</v>
      </c>
      <c r="L5" s="249" t="s">
        <v>24</v>
      </c>
      <c r="M5" s="493" t="s">
        <v>90</v>
      </c>
      <c r="N5" s="317" t="s">
        <v>25</v>
      </c>
      <c r="O5" s="535" t="s">
        <v>91</v>
      </c>
      <c r="P5" s="317" t="s">
        <v>92</v>
      </c>
      <c r="Q5" s="493" t="s">
        <v>26</v>
      </c>
      <c r="R5" s="317" t="s">
        <v>27</v>
      </c>
      <c r="S5" s="494" t="s">
        <v>28</v>
      </c>
      <c r="T5" s="317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24" s="16" customFormat="1" ht="26.45" customHeight="1" x14ac:dyDescent="0.25">
      <c r="A6" s="77" t="s">
        <v>3</v>
      </c>
      <c r="B6" s="514"/>
      <c r="C6" s="335">
        <v>25</v>
      </c>
      <c r="D6" s="390" t="s">
        <v>12</v>
      </c>
      <c r="E6" s="240" t="s">
        <v>40</v>
      </c>
      <c r="F6" s="250">
        <v>150</v>
      </c>
      <c r="G6" s="97"/>
      <c r="H6" s="35">
        <v>0.6</v>
      </c>
      <c r="I6" s="36">
        <v>0.45</v>
      </c>
      <c r="J6" s="39">
        <v>15.45</v>
      </c>
      <c r="K6" s="133">
        <v>70.5</v>
      </c>
      <c r="L6" s="193">
        <v>0.03</v>
      </c>
      <c r="M6" s="35">
        <v>0.05</v>
      </c>
      <c r="N6" s="36">
        <v>7.5</v>
      </c>
      <c r="O6" s="36">
        <v>0</v>
      </c>
      <c r="P6" s="37">
        <v>0</v>
      </c>
      <c r="Q6" s="35">
        <v>28.5</v>
      </c>
      <c r="R6" s="36">
        <v>24</v>
      </c>
      <c r="S6" s="36">
        <v>18</v>
      </c>
      <c r="T6" s="36">
        <v>0</v>
      </c>
      <c r="U6" s="36">
        <v>232.5</v>
      </c>
      <c r="V6" s="36">
        <v>1E-3</v>
      </c>
      <c r="W6" s="36">
        <v>0</v>
      </c>
      <c r="X6" s="42">
        <v>0.01</v>
      </c>
    </row>
    <row r="7" spans="1:24" s="16" customFormat="1" ht="26.45" customHeight="1" x14ac:dyDescent="0.25">
      <c r="A7" s="77"/>
      <c r="B7" s="515"/>
      <c r="C7" s="106">
        <v>32</v>
      </c>
      <c r="D7" s="233" t="s">
        <v>5</v>
      </c>
      <c r="E7" s="211" t="s">
        <v>42</v>
      </c>
      <c r="F7" s="379">
        <v>200</v>
      </c>
      <c r="G7" s="106"/>
      <c r="H7" s="178">
        <v>5.88</v>
      </c>
      <c r="I7" s="13">
        <v>8.82</v>
      </c>
      <c r="J7" s="40">
        <v>9.6</v>
      </c>
      <c r="K7" s="107">
        <v>142.19999999999999</v>
      </c>
      <c r="L7" s="178">
        <v>0.04</v>
      </c>
      <c r="M7" s="50">
        <v>0.08</v>
      </c>
      <c r="N7" s="13">
        <v>2.2400000000000002</v>
      </c>
      <c r="O7" s="13">
        <v>132.44</v>
      </c>
      <c r="P7" s="40">
        <v>0.06</v>
      </c>
      <c r="Q7" s="50">
        <v>32.880000000000003</v>
      </c>
      <c r="R7" s="13">
        <v>83.64</v>
      </c>
      <c r="S7" s="13">
        <v>22.74</v>
      </c>
      <c r="T7" s="13">
        <v>1.44</v>
      </c>
      <c r="U7" s="13">
        <v>320.8</v>
      </c>
      <c r="V7" s="13">
        <v>6.0000000000000001E-3</v>
      </c>
      <c r="W7" s="13">
        <v>0</v>
      </c>
      <c r="X7" s="40">
        <v>3.5999999999999997E-2</v>
      </c>
    </row>
    <row r="8" spans="1:24" s="33" customFormat="1" ht="32.25" customHeight="1" x14ac:dyDescent="0.25">
      <c r="A8" s="78"/>
      <c r="B8" s="527"/>
      <c r="C8" s="341">
        <v>177</v>
      </c>
      <c r="D8" s="108" t="s">
        <v>6</v>
      </c>
      <c r="E8" s="123" t="s">
        <v>121</v>
      </c>
      <c r="F8" s="92">
        <v>90</v>
      </c>
      <c r="G8" s="105"/>
      <c r="H8" s="177">
        <v>15.77</v>
      </c>
      <c r="I8" s="15">
        <v>13.36</v>
      </c>
      <c r="J8" s="38">
        <v>1.61</v>
      </c>
      <c r="K8" s="140">
        <v>190.47</v>
      </c>
      <c r="L8" s="177">
        <v>7.0000000000000007E-2</v>
      </c>
      <c r="M8" s="17">
        <v>0.12</v>
      </c>
      <c r="N8" s="15">
        <v>1.7</v>
      </c>
      <c r="O8" s="15">
        <v>110</v>
      </c>
      <c r="P8" s="18">
        <v>0.01</v>
      </c>
      <c r="Q8" s="177">
        <v>20.18</v>
      </c>
      <c r="R8" s="15">
        <v>132.25</v>
      </c>
      <c r="S8" s="15">
        <v>19.47</v>
      </c>
      <c r="T8" s="15">
        <v>1.1399999999999999</v>
      </c>
      <c r="U8" s="15">
        <v>222.69</v>
      </c>
      <c r="V8" s="15">
        <v>4.0000000000000001E-3</v>
      </c>
      <c r="W8" s="15">
        <v>0</v>
      </c>
      <c r="X8" s="38">
        <v>0.1</v>
      </c>
    </row>
    <row r="9" spans="1:24" s="33" customFormat="1" ht="27" customHeight="1" x14ac:dyDescent="0.25">
      <c r="A9" s="78"/>
      <c r="B9" s="527"/>
      <c r="C9" s="105">
        <v>54</v>
      </c>
      <c r="D9" s="108" t="s">
        <v>68</v>
      </c>
      <c r="E9" s="123" t="s">
        <v>35</v>
      </c>
      <c r="F9" s="92">
        <v>150</v>
      </c>
      <c r="G9" s="105"/>
      <c r="H9" s="178">
        <v>7.26</v>
      </c>
      <c r="I9" s="13">
        <v>4.96</v>
      </c>
      <c r="J9" s="40">
        <v>31.76</v>
      </c>
      <c r="K9" s="107">
        <v>198.84</v>
      </c>
      <c r="L9" s="50">
        <v>0.19</v>
      </c>
      <c r="M9" s="50">
        <v>0.1</v>
      </c>
      <c r="N9" s="13">
        <v>0</v>
      </c>
      <c r="O9" s="13">
        <v>10</v>
      </c>
      <c r="P9" s="22">
        <v>0.06</v>
      </c>
      <c r="Q9" s="178">
        <v>13.09</v>
      </c>
      <c r="R9" s="13">
        <v>159.71</v>
      </c>
      <c r="S9" s="13">
        <v>106.22</v>
      </c>
      <c r="T9" s="13">
        <v>3.57</v>
      </c>
      <c r="U9" s="13">
        <v>193.67</v>
      </c>
      <c r="V9" s="13">
        <v>2E-3</v>
      </c>
      <c r="W9" s="13">
        <v>3.0000000000000001E-3</v>
      </c>
      <c r="X9" s="40">
        <v>0.01</v>
      </c>
    </row>
    <row r="10" spans="1:24" s="16" customFormat="1" ht="38.25" customHeight="1" x14ac:dyDescent="0.25">
      <c r="A10" s="79"/>
      <c r="B10" s="516"/>
      <c r="C10" s="107">
        <v>104</v>
      </c>
      <c r="D10" s="108" t="s">
        <v>11</v>
      </c>
      <c r="E10" s="123" t="s">
        <v>108</v>
      </c>
      <c r="F10" s="92">
        <v>200</v>
      </c>
      <c r="G10" s="443"/>
      <c r="H10" s="177">
        <v>0</v>
      </c>
      <c r="I10" s="15">
        <v>0</v>
      </c>
      <c r="J10" s="38">
        <v>14.16</v>
      </c>
      <c r="K10" s="140">
        <v>55.48</v>
      </c>
      <c r="L10" s="177">
        <v>0.09</v>
      </c>
      <c r="M10" s="17">
        <v>0.1</v>
      </c>
      <c r="N10" s="15">
        <v>2.94</v>
      </c>
      <c r="O10" s="15">
        <v>80</v>
      </c>
      <c r="P10" s="18">
        <v>0.96</v>
      </c>
      <c r="Q10" s="177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38">
        <v>0</v>
      </c>
    </row>
    <row r="11" spans="1:24" s="16" customFormat="1" ht="26.45" customHeight="1" x14ac:dyDescent="0.25">
      <c r="A11" s="79"/>
      <c r="B11" s="516"/>
      <c r="C11" s="107">
        <v>119</v>
      </c>
      <c r="D11" s="108" t="s">
        <v>7</v>
      </c>
      <c r="E11" s="149" t="s">
        <v>44</v>
      </c>
      <c r="F11" s="129">
        <v>20</v>
      </c>
      <c r="G11" s="90"/>
      <c r="H11" s="177">
        <v>1.52</v>
      </c>
      <c r="I11" s="15">
        <v>0.16</v>
      </c>
      <c r="J11" s="38">
        <v>9.84</v>
      </c>
      <c r="K11" s="184">
        <v>47</v>
      </c>
      <c r="L11" s="177">
        <v>0.02</v>
      </c>
      <c r="M11" s="17">
        <v>0.01</v>
      </c>
      <c r="N11" s="15">
        <v>0</v>
      </c>
      <c r="O11" s="15">
        <v>0</v>
      </c>
      <c r="P11" s="38">
        <v>0</v>
      </c>
      <c r="Q11" s="177">
        <v>4</v>
      </c>
      <c r="R11" s="15">
        <v>13</v>
      </c>
      <c r="S11" s="15">
        <v>2.8</v>
      </c>
      <c r="T11" s="17">
        <v>0.22</v>
      </c>
      <c r="U11" s="15">
        <v>18.600000000000001</v>
      </c>
      <c r="V11" s="15">
        <v>1E-3</v>
      </c>
      <c r="W11" s="17">
        <v>1E-3</v>
      </c>
      <c r="X11" s="38">
        <v>2.9</v>
      </c>
    </row>
    <row r="12" spans="1:24" s="16" customFormat="1" ht="23.25" customHeight="1" x14ac:dyDescent="0.25">
      <c r="A12" s="79"/>
      <c r="B12" s="516"/>
      <c r="C12" s="105">
        <v>120</v>
      </c>
      <c r="D12" s="108" t="s">
        <v>8</v>
      </c>
      <c r="E12" s="126" t="s">
        <v>37</v>
      </c>
      <c r="F12" s="119">
        <v>20</v>
      </c>
      <c r="G12" s="119"/>
      <c r="H12" s="201">
        <v>1.32</v>
      </c>
      <c r="I12" s="20">
        <v>0.24</v>
      </c>
      <c r="J12" s="21">
        <v>8.0399999999999991</v>
      </c>
      <c r="K12" s="298">
        <v>39.6</v>
      </c>
      <c r="L12" s="201">
        <v>0.03</v>
      </c>
      <c r="M12" s="20">
        <v>0.02</v>
      </c>
      <c r="N12" s="20">
        <v>0</v>
      </c>
      <c r="O12" s="20">
        <v>0</v>
      </c>
      <c r="P12" s="21">
        <v>0</v>
      </c>
      <c r="Q12" s="20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24" s="33" customFormat="1" ht="26.45" customHeight="1" x14ac:dyDescent="0.25">
      <c r="A13" s="78"/>
      <c r="B13" s="527"/>
      <c r="C13" s="188"/>
      <c r="D13" s="274"/>
      <c r="E13" s="127" t="s">
        <v>13</v>
      </c>
      <c r="F13" s="136">
        <f>SUM(F6:F12)</f>
        <v>830</v>
      </c>
      <c r="G13" s="188"/>
      <c r="H13" s="142">
        <f t="shared" ref="H13:X13" si="0">SUM(H6:H12)</f>
        <v>32.349999999999994</v>
      </c>
      <c r="I13" s="31">
        <f t="shared" si="0"/>
        <v>27.99</v>
      </c>
      <c r="J13" s="48">
        <f t="shared" si="0"/>
        <v>90.460000000000008</v>
      </c>
      <c r="K13" s="281">
        <f t="shared" si="0"/>
        <v>744.09</v>
      </c>
      <c r="L13" s="32">
        <f t="shared" si="0"/>
        <v>0.47000000000000008</v>
      </c>
      <c r="M13" s="31">
        <f t="shared" si="0"/>
        <v>0.48</v>
      </c>
      <c r="N13" s="31">
        <f t="shared" si="0"/>
        <v>14.379999999999999</v>
      </c>
      <c r="O13" s="31">
        <f t="shared" si="0"/>
        <v>332.44</v>
      </c>
      <c r="P13" s="194">
        <f t="shared" si="0"/>
        <v>1.0899999999999999</v>
      </c>
      <c r="Q13" s="142">
        <f t="shared" si="0"/>
        <v>104.45</v>
      </c>
      <c r="R13" s="31">
        <f t="shared" si="0"/>
        <v>442.6</v>
      </c>
      <c r="S13" s="31">
        <f t="shared" si="0"/>
        <v>178.63000000000002</v>
      </c>
      <c r="T13" s="31">
        <f t="shared" si="0"/>
        <v>7.15</v>
      </c>
      <c r="U13" s="31">
        <f t="shared" si="0"/>
        <v>1035.26</v>
      </c>
      <c r="V13" s="31">
        <f t="shared" si="0"/>
        <v>1.4999999999999999E-2</v>
      </c>
      <c r="W13" s="31">
        <f t="shared" si="0"/>
        <v>5.0000000000000001E-3</v>
      </c>
      <c r="X13" s="48">
        <f t="shared" si="0"/>
        <v>3.056</v>
      </c>
    </row>
    <row r="14" spans="1:24" s="33" customFormat="1" ht="26.45" customHeight="1" thickBot="1" x14ac:dyDescent="0.3">
      <c r="A14" s="104"/>
      <c r="B14" s="528"/>
      <c r="C14" s="513"/>
      <c r="D14" s="305"/>
      <c r="E14" s="128" t="s">
        <v>14</v>
      </c>
      <c r="F14" s="96"/>
      <c r="G14" s="195"/>
      <c r="H14" s="144"/>
      <c r="I14" s="47"/>
      <c r="J14" s="82"/>
      <c r="K14" s="307">
        <f>K13/23.5</f>
        <v>31.663404255319151</v>
      </c>
      <c r="L14" s="113"/>
      <c r="M14" s="113"/>
      <c r="N14" s="47"/>
      <c r="O14" s="47"/>
      <c r="P14" s="89"/>
      <c r="Q14" s="144"/>
      <c r="R14" s="47"/>
      <c r="S14" s="47"/>
      <c r="T14" s="47"/>
      <c r="U14" s="47"/>
      <c r="V14" s="47"/>
      <c r="W14" s="47"/>
      <c r="X14" s="82"/>
    </row>
    <row r="15" spans="1:24" x14ac:dyDescent="0.25">
      <c r="A15" s="9"/>
      <c r="B15" s="9"/>
      <c r="C15" s="169"/>
      <c r="D15" s="176"/>
      <c r="E15" s="26"/>
      <c r="F15" s="26"/>
      <c r="G15" s="152"/>
      <c r="H15" s="153"/>
      <c r="I15" s="152"/>
      <c r="J15" s="26"/>
      <c r="K15" s="154"/>
      <c r="L15" s="26"/>
      <c r="M15" s="26"/>
      <c r="N15" s="26"/>
      <c r="O15" s="155"/>
      <c r="P15" s="155"/>
      <c r="Q15" s="155"/>
      <c r="R15" s="155"/>
      <c r="S15" s="15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"/>
  <sheetViews>
    <sheetView zoomScale="70" zoomScaleNormal="70" workbookViewId="0">
      <selection activeCell="A4" sqref="A4"/>
    </sheetView>
  </sheetViews>
  <sheetFormatPr defaultRowHeight="15" x14ac:dyDescent="0.25"/>
  <cols>
    <col min="1" max="1" width="17.42578125" customWidth="1"/>
    <col min="2" max="2" width="19.85546875" style="503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2" max="22" width="12.7109375" customWidth="1"/>
    <col min="23" max="23" width="11.5703125" customWidth="1"/>
  </cols>
  <sheetData>
    <row r="2" spans="1:27" ht="23.25" x14ac:dyDescent="0.35">
      <c r="A2" s="6" t="s">
        <v>137</v>
      </c>
      <c r="B2" s="502"/>
      <c r="C2" s="7"/>
      <c r="D2" s="6" t="s">
        <v>2</v>
      </c>
      <c r="E2" s="6"/>
      <c r="F2" s="8" t="s">
        <v>1</v>
      </c>
      <c r="G2" s="7">
        <v>2</v>
      </c>
      <c r="H2" s="6"/>
      <c r="K2" s="8"/>
      <c r="L2" s="7"/>
      <c r="M2" s="1"/>
      <c r="N2" s="2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7" s="16" customFormat="1" ht="21.75" customHeight="1" thickBot="1" x14ac:dyDescent="0.3">
      <c r="A4" s="55"/>
      <c r="B4" s="404"/>
      <c r="C4" s="385" t="s">
        <v>32</v>
      </c>
      <c r="D4" s="560" t="s">
        <v>34</v>
      </c>
      <c r="E4" s="386"/>
      <c r="F4" s="387"/>
      <c r="G4" s="385"/>
      <c r="H4" s="472" t="s">
        <v>15</v>
      </c>
      <c r="I4" s="471"/>
      <c r="J4" s="470"/>
      <c r="K4" s="408" t="s">
        <v>16</v>
      </c>
      <c r="L4" s="550" t="s">
        <v>17</v>
      </c>
      <c r="M4" s="551"/>
      <c r="N4" s="552"/>
      <c r="O4" s="552"/>
      <c r="P4" s="553"/>
      <c r="Q4" s="557" t="s">
        <v>18</v>
      </c>
      <c r="R4" s="558"/>
      <c r="S4" s="558"/>
      <c r="T4" s="558"/>
      <c r="U4" s="558"/>
      <c r="V4" s="558"/>
      <c r="W4" s="558"/>
      <c r="X4" s="559"/>
    </row>
    <row r="5" spans="1:27" s="16" customFormat="1" ht="46.5" thickBot="1" x14ac:dyDescent="0.3">
      <c r="A5" s="376" t="s">
        <v>0</v>
      </c>
      <c r="B5" s="423"/>
      <c r="C5" s="322" t="s">
        <v>33</v>
      </c>
      <c r="D5" s="561"/>
      <c r="E5" s="322" t="s">
        <v>31</v>
      </c>
      <c r="F5" s="183" t="s">
        <v>19</v>
      </c>
      <c r="G5" s="322" t="s">
        <v>30</v>
      </c>
      <c r="H5" s="334" t="s">
        <v>20</v>
      </c>
      <c r="I5" s="543" t="s">
        <v>21</v>
      </c>
      <c r="J5" s="500" t="s">
        <v>22</v>
      </c>
      <c r="K5" s="544" t="s">
        <v>23</v>
      </c>
      <c r="L5" s="327" t="s">
        <v>24</v>
      </c>
      <c r="M5" s="327" t="s">
        <v>90</v>
      </c>
      <c r="N5" s="327" t="s">
        <v>25</v>
      </c>
      <c r="O5" s="331" t="s">
        <v>91</v>
      </c>
      <c r="P5" s="327" t="s">
        <v>92</v>
      </c>
      <c r="Q5" s="327" t="s">
        <v>26</v>
      </c>
      <c r="R5" s="327" t="s">
        <v>27</v>
      </c>
      <c r="S5" s="327" t="s">
        <v>28</v>
      </c>
      <c r="T5" s="327" t="s">
        <v>29</v>
      </c>
      <c r="U5" s="327" t="s">
        <v>93</v>
      </c>
      <c r="V5" s="327" t="s">
        <v>94</v>
      </c>
      <c r="W5" s="327" t="s">
        <v>95</v>
      </c>
      <c r="X5" s="387" t="s">
        <v>96</v>
      </c>
    </row>
    <row r="6" spans="1:27" s="16" customFormat="1" ht="26.45" customHeight="1" x14ac:dyDescent="0.25">
      <c r="A6" s="77" t="s">
        <v>3</v>
      </c>
      <c r="B6" s="275"/>
      <c r="C6" s="279">
        <v>135</v>
      </c>
      <c r="D6" s="371" t="s">
        <v>12</v>
      </c>
      <c r="E6" s="159" t="s">
        <v>109</v>
      </c>
      <c r="F6" s="279">
        <v>60</v>
      </c>
      <c r="G6" s="440"/>
      <c r="H6" s="239">
        <v>1.2</v>
      </c>
      <c r="I6" s="45">
        <v>5.4</v>
      </c>
      <c r="J6" s="273">
        <v>5.16</v>
      </c>
      <c r="K6" s="278">
        <v>73.2</v>
      </c>
      <c r="L6" s="239">
        <v>0.01</v>
      </c>
      <c r="M6" s="45">
        <v>0.03</v>
      </c>
      <c r="N6" s="45">
        <v>4.2</v>
      </c>
      <c r="O6" s="45">
        <v>90</v>
      </c>
      <c r="P6" s="273">
        <v>0</v>
      </c>
      <c r="Q6" s="238">
        <v>24.6</v>
      </c>
      <c r="R6" s="45">
        <v>40.200000000000003</v>
      </c>
      <c r="S6" s="45">
        <v>21</v>
      </c>
      <c r="T6" s="45">
        <v>4.2</v>
      </c>
      <c r="U6" s="45">
        <v>189</v>
      </c>
      <c r="V6" s="45">
        <v>0</v>
      </c>
      <c r="W6" s="45">
        <v>0</v>
      </c>
      <c r="X6" s="46">
        <v>0</v>
      </c>
    </row>
    <row r="7" spans="1:27" s="16" customFormat="1" ht="26.45" customHeight="1" x14ac:dyDescent="0.25">
      <c r="A7" s="102"/>
      <c r="B7" s="109"/>
      <c r="C7" s="74">
        <v>36</v>
      </c>
      <c r="D7" s="286" t="s">
        <v>5</v>
      </c>
      <c r="E7" s="251" t="s">
        <v>38</v>
      </c>
      <c r="F7" s="341">
        <v>200</v>
      </c>
      <c r="G7" s="109"/>
      <c r="H7" s="148">
        <v>4.9800000000000004</v>
      </c>
      <c r="I7" s="53">
        <v>6.07</v>
      </c>
      <c r="J7" s="54">
        <v>12.72</v>
      </c>
      <c r="K7" s="150">
        <v>125.51</v>
      </c>
      <c r="L7" s="148">
        <v>7.0000000000000007E-2</v>
      </c>
      <c r="M7" s="53">
        <v>0.08</v>
      </c>
      <c r="N7" s="53">
        <v>5.45</v>
      </c>
      <c r="O7" s="53">
        <v>100</v>
      </c>
      <c r="P7" s="54">
        <v>0.56000000000000005</v>
      </c>
      <c r="Q7" s="180">
        <v>15.47</v>
      </c>
      <c r="R7" s="53">
        <v>82.47</v>
      </c>
      <c r="S7" s="53">
        <v>21.33</v>
      </c>
      <c r="T7" s="53">
        <v>0.77</v>
      </c>
      <c r="U7" s="53">
        <v>361.18</v>
      </c>
      <c r="V7" s="53">
        <v>1.2E-2</v>
      </c>
      <c r="W7" s="53">
        <v>1E-3</v>
      </c>
      <c r="X7" s="147">
        <v>0.1</v>
      </c>
    </row>
    <row r="8" spans="1:27" s="33" customFormat="1" ht="26.45" customHeight="1" x14ac:dyDescent="0.25">
      <c r="A8" s="78"/>
      <c r="B8" s="93" t="s">
        <v>98</v>
      </c>
      <c r="C8" s="341">
        <v>82</v>
      </c>
      <c r="D8" s="149" t="s">
        <v>6</v>
      </c>
      <c r="E8" s="116" t="s">
        <v>113</v>
      </c>
      <c r="F8" s="411">
        <v>95</v>
      </c>
      <c r="G8" s="93"/>
      <c r="H8" s="19">
        <v>24.87</v>
      </c>
      <c r="I8" s="20">
        <v>21.09</v>
      </c>
      <c r="J8" s="21">
        <v>0.72</v>
      </c>
      <c r="K8" s="134">
        <v>290.5</v>
      </c>
      <c r="L8" s="19">
        <v>0.09</v>
      </c>
      <c r="M8" s="20">
        <v>0.18</v>
      </c>
      <c r="N8" s="20">
        <v>1.1000000000000001</v>
      </c>
      <c r="O8" s="20">
        <v>40</v>
      </c>
      <c r="P8" s="21">
        <v>0.05</v>
      </c>
      <c r="Q8" s="201">
        <v>58.49</v>
      </c>
      <c r="R8" s="20">
        <v>211.13</v>
      </c>
      <c r="S8" s="20">
        <v>24.16</v>
      </c>
      <c r="T8" s="20">
        <v>1.58</v>
      </c>
      <c r="U8" s="20">
        <v>271.04000000000002</v>
      </c>
      <c r="V8" s="20">
        <v>5.0000000000000001E-3</v>
      </c>
      <c r="W8" s="20">
        <v>0</v>
      </c>
      <c r="X8" s="42">
        <v>0.15</v>
      </c>
      <c r="Z8" s="323"/>
      <c r="AA8" s="87"/>
    </row>
    <row r="9" spans="1:27" s="33" customFormat="1" ht="26.45" customHeight="1" x14ac:dyDescent="0.25">
      <c r="A9" s="78"/>
      <c r="B9" s="93"/>
      <c r="C9" s="341">
        <v>210</v>
      </c>
      <c r="D9" s="109" t="s">
        <v>50</v>
      </c>
      <c r="E9" s="109" t="s">
        <v>53</v>
      </c>
      <c r="F9" s="93">
        <v>150</v>
      </c>
      <c r="G9" s="93"/>
      <c r="H9" s="148">
        <v>15.82</v>
      </c>
      <c r="I9" s="53">
        <v>4.22</v>
      </c>
      <c r="J9" s="54">
        <v>32.01</v>
      </c>
      <c r="K9" s="150">
        <v>226.19</v>
      </c>
      <c r="L9" s="148">
        <v>0.47</v>
      </c>
      <c r="M9" s="148">
        <v>0.11</v>
      </c>
      <c r="N9" s="53">
        <v>0</v>
      </c>
      <c r="O9" s="53">
        <v>20</v>
      </c>
      <c r="P9" s="54">
        <v>0.06</v>
      </c>
      <c r="Q9" s="180">
        <v>59.52</v>
      </c>
      <c r="R9" s="53">
        <v>145.1</v>
      </c>
      <c r="S9" s="20">
        <v>55.97</v>
      </c>
      <c r="T9" s="53">
        <v>4.46</v>
      </c>
      <c r="U9" s="53">
        <v>444.19</v>
      </c>
      <c r="V9" s="53">
        <v>3.0000000000000001E-3</v>
      </c>
      <c r="W9" s="20">
        <v>8.0000000000000002E-3</v>
      </c>
      <c r="X9" s="42">
        <v>0.02</v>
      </c>
      <c r="Z9" s="323"/>
      <c r="AA9" s="87"/>
    </row>
    <row r="10" spans="1:27" s="33" customFormat="1" ht="51" customHeight="1" x14ac:dyDescent="0.25">
      <c r="A10" s="78"/>
      <c r="B10" s="93"/>
      <c r="C10" s="343">
        <v>216</v>
      </c>
      <c r="D10" s="149" t="s">
        <v>11</v>
      </c>
      <c r="E10" s="251" t="s">
        <v>99</v>
      </c>
      <c r="F10" s="512">
        <v>200</v>
      </c>
      <c r="G10" s="461"/>
      <c r="H10" s="19">
        <v>0.25</v>
      </c>
      <c r="I10" s="20">
        <v>0</v>
      </c>
      <c r="J10" s="21">
        <v>12.73</v>
      </c>
      <c r="K10" s="134">
        <v>51.3</v>
      </c>
      <c r="L10" s="19">
        <v>0</v>
      </c>
      <c r="M10" s="20">
        <v>0</v>
      </c>
      <c r="N10" s="20">
        <v>4.3899999999999997</v>
      </c>
      <c r="O10" s="20">
        <v>0</v>
      </c>
      <c r="P10" s="21">
        <v>0</v>
      </c>
      <c r="Q10" s="201">
        <v>0.32</v>
      </c>
      <c r="R10" s="20">
        <v>0</v>
      </c>
      <c r="S10" s="20">
        <v>0</v>
      </c>
      <c r="T10" s="20">
        <v>0.03</v>
      </c>
      <c r="U10" s="20">
        <v>0.3</v>
      </c>
      <c r="V10" s="20">
        <v>0</v>
      </c>
      <c r="W10" s="20">
        <v>0</v>
      </c>
      <c r="X10" s="42">
        <v>0</v>
      </c>
      <c r="Z10" s="323"/>
      <c r="AA10" s="87"/>
    </row>
    <row r="11" spans="1:27" s="33" customFormat="1" ht="26.45" customHeight="1" x14ac:dyDescent="0.25">
      <c r="A11" s="78"/>
      <c r="B11" s="93"/>
      <c r="C11" s="265">
        <v>119</v>
      </c>
      <c r="D11" s="286" t="s">
        <v>7</v>
      </c>
      <c r="E11" s="109" t="s">
        <v>44</v>
      </c>
      <c r="F11" s="341">
        <v>45</v>
      </c>
      <c r="G11" s="93"/>
      <c r="H11" s="19">
        <v>3.42</v>
      </c>
      <c r="I11" s="20">
        <v>0.36</v>
      </c>
      <c r="J11" s="21">
        <v>22.14</v>
      </c>
      <c r="K11" s="199">
        <v>105.75</v>
      </c>
      <c r="L11" s="19">
        <v>0.05</v>
      </c>
      <c r="M11" s="20">
        <v>0.01</v>
      </c>
      <c r="N11" s="20">
        <v>0</v>
      </c>
      <c r="O11" s="20">
        <v>0</v>
      </c>
      <c r="P11" s="21">
        <v>0</v>
      </c>
      <c r="Q11" s="201">
        <v>9</v>
      </c>
      <c r="R11" s="20">
        <v>29.25</v>
      </c>
      <c r="S11" s="20">
        <v>6.3</v>
      </c>
      <c r="T11" s="20">
        <v>0.5</v>
      </c>
      <c r="U11" s="20">
        <v>41.85</v>
      </c>
      <c r="V11" s="20">
        <v>1E-3</v>
      </c>
      <c r="W11" s="20">
        <v>3.0000000000000001E-3</v>
      </c>
      <c r="X11" s="42">
        <v>6.53</v>
      </c>
      <c r="Z11" s="87"/>
      <c r="AA11" s="87"/>
    </row>
    <row r="12" spans="1:27" s="33" customFormat="1" ht="26.45" customHeight="1" x14ac:dyDescent="0.25">
      <c r="A12" s="78"/>
      <c r="B12" s="93"/>
      <c r="C12" s="74">
        <v>120</v>
      </c>
      <c r="D12" s="286" t="s">
        <v>8</v>
      </c>
      <c r="E12" s="109" t="s">
        <v>37</v>
      </c>
      <c r="F12" s="341">
        <v>25</v>
      </c>
      <c r="G12" s="93"/>
      <c r="H12" s="19">
        <v>1.65</v>
      </c>
      <c r="I12" s="20">
        <v>0.3</v>
      </c>
      <c r="J12" s="21">
        <v>10.050000000000001</v>
      </c>
      <c r="K12" s="199">
        <v>49.5</v>
      </c>
      <c r="L12" s="19">
        <v>0.04</v>
      </c>
      <c r="M12" s="20">
        <v>0.02</v>
      </c>
      <c r="N12" s="20">
        <v>0</v>
      </c>
      <c r="O12" s="20">
        <v>0</v>
      </c>
      <c r="P12" s="21">
        <v>0</v>
      </c>
      <c r="Q12" s="201">
        <v>7.25</v>
      </c>
      <c r="R12" s="20">
        <v>37.5</v>
      </c>
      <c r="S12" s="20">
        <v>11.75</v>
      </c>
      <c r="T12" s="20">
        <v>0.98</v>
      </c>
      <c r="U12" s="20">
        <v>58.75</v>
      </c>
      <c r="V12" s="20">
        <v>1E-3</v>
      </c>
      <c r="W12" s="20">
        <v>1E-3</v>
      </c>
      <c r="X12" s="42">
        <v>0</v>
      </c>
    </row>
    <row r="13" spans="1:27" s="33" customFormat="1" ht="26.45" customHeight="1" x14ac:dyDescent="0.25">
      <c r="A13" s="78"/>
      <c r="B13" s="93" t="s">
        <v>98</v>
      </c>
      <c r="C13" s="576"/>
      <c r="D13" s="577"/>
      <c r="E13" s="222" t="s">
        <v>13</v>
      </c>
      <c r="F13" s="188">
        <f>F6+F7+F8+F9+F10+F11+F12</f>
        <v>775</v>
      </c>
      <c r="G13" s="98"/>
      <c r="H13" s="32">
        <f>H6+H7+H8+H9+H10+H11+H12</f>
        <v>52.190000000000005</v>
      </c>
      <c r="I13" s="31">
        <f>I6+I7+I8+I9+I10+I11+I12</f>
        <v>37.44</v>
      </c>
      <c r="J13" s="194">
        <f>J6+J7+J8+J9+J10+J11+J12</f>
        <v>95.53</v>
      </c>
      <c r="K13" s="93">
        <f>K6+K7+K8+K9+K10+K11+K12</f>
        <v>921.95</v>
      </c>
      <c r="L13" s="32">
        <f>L6+L7+L8+L9+L10+L11+L12</f>
        <v>0.73</v>
      </c>
      <c r="M13" s="31">
        <f>M6+M7+M8+M9+M10+M11+M12</f>
        <v>0.43</v>
      </c>
      <c r="N13" s="31">
        <f>N6+N7+N8+N9+N10+N11+N12</f>
        <v>15.14</v>
      </c>
      <c r="O13" s="31">
        <f>O6+O7+O8+O9+O10+O11+O12</f>
        <v>250</v>
      </c>
      <c r="P13" s="194">
        <f>P6+P7+P8+P9+P10+P11+P12</f>
        <v>0.67000000000000015</v>
      </c>
      <c r="Q13" s="142">
        <f>Q6+Q7+Q8+Q9+Q10+Q11+Q12</f>
        <v>174.65</v>
      </c>
      <c r="R13" s="31">
        <f>R6+R7+R8+R9+R10+R11+R12</f>
        <v>545.65</v>
      </c>
      <c r="S13" s="31">
        <f>S6+S7+S8+S9+S10+S11+S12</f>
        <v>140.51</v>
      </c>
      <c r="T13" s="31">
        <f>T6+T7+T8+T9+T10+T11+T12</f>
        <v>12.520000000000001</v>
      </c>
      <c r="U13" s="31">
        <f>U6+U7+U8+U9+U10+U11+U12</f>
        <v>1366.31</v>
      </c>
      <c r="V13" s="31">
        <f>V6+V7+V8+V9+V10+V11+V12</f>
        <v>2.2000000000000002E-2</v>
      </c>
      <c r="W13" s="31">
        <f>W6+W7+W8+W9+W10+W11+W12</f>
        <v>1.3000000000000001E-2</v>
      </c>
      <c r="X13" s="48">
        <f>X6+X7+X8+X9+X10+X11+X12</f>
        <v>6.8000000000000007</v>
      </c>
    </row>
    <row r="14" spans="1:27" s="33" customFormat="1" ht="26.45" customHeight="1" thickBot="1" x14ac:dyDescent="0.3">
      <c r="A14" s="104"/>
      <c r="B14" s="96" t="s">
        <v>98</v>
      </c>
      <c r="C14" s="578"/>
      <c r="D14" s="459"/>
      <c r="E14" s="241" t="s">
        <v>14</v>
      </c>
      <c r="F14" s="195"/>
      <c r="G14" s="182"/>
      <c r="H14" s="113"/>
      <c r="I14" s="47"/>
      <c r="J14" s="89"/>
      <c r="K14" s="137">
        <f>K13/23.5</f>
        <v>39.231914893617024</v>
      </c>
      <c r="L14" s="476"/>
      <c r="M14" s="474"/>
      <c r="N14" s="474"/>
      <c r="O14" s="474"/>
      <c r="P14" s="579"/>
      <c r="Q14" s="473"/>
      <c r="R14" s="474"/>
      <c r="S14" s="474"/>
      <c r="T14" s="474"/>
      <c r="U14" s="474"/>
      <c r="V14" s="474"/>
      <c r="W14" s="474"/>
      <c r="X14" s="475"/>
    </row>
    <row r="15" spans="1:27" s="87" customFormat="1" ht="26.45" customHeight="1" x14ac:dyDescent="0.25">
      <c r="A15" s="245"/>
      <c r="B15" s="63"/>
      <c r="C15" s="246"/>
      <c r="D15" s="245"/>
      <c r="E15" s="247"/>
      <c r="F15" s="245"/>
      <c r="G15" s="245"/>
      <c r="H15" s="245"/>
      <c r="I15" s="245"/>
      <c r="J15" s="245"/>
      <c r="K15" s="248"/>
      <c r="L15" s="245"/>
      <c r="M15" s="245"/>
      <c r="N15" s="245"/>
      <c r="O15" s="245"/>
      <c r="P15" s="245"/>
      <c r="Q15" s="245"/>
      <c r="R15" s="245"/>
      <c r="S15" s="245"/>
    </row>
    <row r="16" spans="1:27" s="87" customFormat="1" ht="26.45" customHeight="1" x14ac:dyDescent="0.25">
      <c r="A16" s="268"/>
      <c r="B16" s="575"/>
      <c r="C16" s="203"/>
      <c r="D16" s="152"/>
      <c r="E16" s="247"/>
      <c r="F16" s="245"/>
      <c r="G16" s="245"/>
      <c r="H16" s="245"/>
      <c r="I16" s="245"/>
      <c r="J16" s="245"/>
      <c r="K16" s="248"/>
      <c r="L16" s="245"/>
      <c r="M16" s="245"/>
      <c r="N16" s="245"/>
      <c r="O16" s="245"/>
      <c r="P16" s="245"/>
      <c r="Q16" s="245"/>
      <c r="R16" s="245"/>
      <c r="S16" s="245"/>
    </row>
    <row r="17" spans="1:19" x14ac:dyDescent="0.25">
      <c r="A17" s="268"/>
      <c r="B17" s="575"/>
      <c r="C17" s="203"/>
      <c r="D17" s="20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x14ac:dyDescent="0.25">
      <c r="A18" s="11"/>
      <c r="B18" s="504"/>
      <c r="C18" s="24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x14ac:dyDescent="0.25">
      <c r="A19" s="11"/>
      <c r="B19" s="504"/>
      <c r="C19" s="24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x14ac:dyDescent="0.25">
      <c r="A20" s="11"/>
      <c r="B20" s="504"/>
      <c r="C20" s="24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x14ac:dyDescent="0.25">
      <c r="A21" s="11"/>
      <c r="B21" s="504"/>
      <c r="C21" s="24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25">
      <c r="A22" s="11"/>
      <c r="B22" s="504"/>
      <c r="C22" s="24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25">
      <c r="A23" s="11"/>
      <c r="B23" s="504"/>
      <c r="C23" s="24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25">
      <c r="A24" s="11"/>
      <c r="B24" s="504"/>
      <c r="C24" s="24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25">
      <c r="A25" s="11"/>
      <c r="B25" s="504"/>
      <c r="C25" s="24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x14ac:dyDescent="0.25">
      <c r="A26" s="11"/>
      <c r="B26" s="504"/>
      <c r="C26" s="24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318" customFormat="1" ht="12.75" x14ac:dyDescent="0.2">
      <c r="B27" s="501"/>
    </row>
    <row r="28" spans="1:19" s="318" customFormat="1" ht="12.75" x14ac:dyDescent="0.2">
      <c r="B28" s="501"/>
    </row>
    <row r="29" spans="1:19" s="318" customFormat="1" ht="12.75" x14ac:dyDescent="0.2">
      <c r="B29" s="501"/>
    </row>
    <row r="30" spans="1:19" s="318" customFormat="1" ht="12.75" x14ac:dyDescent="0.2">
      <c r="B30" s="501"/>
    </row>
    <row r="31" spans="1:19" s="318" customFormat="1" ht="12.75" x14ac:dyDescent="0.2">
      <c r="B31" s="501"/>
    </row>
  </sheetData>
  <mergeCells count="3">
    <mergeCell ref="L4:P4"/>
    <mergeCell ref="Q4:X4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6"/>
  <sheetViews>
    <sheetView zoomScale="70" zoomScaleNormal="70" workbookViewId="0">
      <selection activeCell="A4" sqref="A4"/>
    </sheetView>
  </sheetViews>
  <sheetFormatPr defaultRowHeight="15" x14ac:dyDescent="0.25"/>
  <cols>
    <col min="1" max="1" width="16.85546875" customWidth="1"/>
    <col min="2" max="2" width="15.7109375" style="5" customWidth="1"/>
    <col min="3" max="3" width="21.4257812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2" width="9.85546875" bestFit="1" customWidth="1"/>
  </cols>
  <sheetData>
    <row r="2" spans="1:24" ht="23.25" x14ac:dyDescent="0.35">
      <c r="A2" s="6" t="s">
        <v>138</v>
      </c>
      <c r="B2" s="172"/>
      <c r="C2" s="7"/>
      <c r="D2" s="6" t="s">
        <v>2</v>
      </c>
      <c r="E2" s="6"/>
      <c r="F2" s="8" t="s">
        <v>1</v>
      </c>
      <c r="G2" s="83">
        <v>20</v>
      </c>
      <c r="H2" s="6"/>
      <c r="K2" s="8"/>
      <c r="L2" s="7"/>
      <c r="M2" s="1"/>
      <c r="N2" s="2"/>
    </row>
    <row r="3" spans="1:24" ht="15.75" thickBot="1" x14ac:dyDescent="0.3">
      <c r="A3" s="1"/>
      <c r="B3" s="17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496"/>
      <c r="C4" s="385" t="s">
        <v>32</v>
      </c>
      <c r="D4" s="181"/>
      <c r="E4" s="386"/>
      <c r="F4" s="387"/>
      <c r="G4" s="387"/>
      <c r="H4" s="406" t="s">
        <v>15</v>
      </c>
      <c r="I4" s="406"/>
      <c r="J4" s="406"/>
      <c r="K4" s="405" t="s">
        <v>16</v>
      </c>
      <c r="L4" s="554" t="s">
        <v>17</v>
      </c>
      <c r="M4" s="555"/>
      <c r="N4" s="565"/>
      <c r="O4" s="565"/>
      <c r="P4" s="566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28.5" customHeight="1" thickBot="1" x14ac:dyDescent="0.3">
      <c r="A5" s="101" t="s">
        <v>0</v>
      </c>
      <c r="B5" s="76"/>
      <c r="C5" s="72" t="s">
        <v>33</v>
      </c>
      <c r="D5" s="409" t="s">
        <v>34</v>
      </c>
      <c r="E5" s="322" t="s">
        <v>31</v>
      </c>
      <c r="F5" s="76" t="s">
        <v>19</v>
      </c>
      <c r="G5" s="76" t="s">
        <v>30</v>
      </c>
      <c r="H5" s="249" t="s">
        <v>20</v>
      </c>
      <c r="I5" s="242" t="s">
        <v>21</v>
      </c>
      <c r="J5" s="357" t="s">
        <v>22</v>
      </c>
      <c r="K5" s="472" t="s">
        <v>23</v>
      </c>
      <c r="L5" s="249" t="s">
        <v>24</v>
      </c>
      <c r="M5" s="249" t="s">
        <v>90</v>
      </c>
      <c r="N5" s="242" t="s">
        <v>25</v>
      </c>
      <c r="O5" s="337" t="s">
        <v>91</v>
      </c>
      <c r="P5" s="338" t="s">
        <v>92</v>
      </c>
      <c r="Q5" s="356" t="s">
        <v>26</v>
      </c>
      <c r="R5" s="242" t="s">
        <v>27</v>
      </c>
      <c r="S5" s="242" t="s">
        <v>28</v>
      </c>
      <c r="T5" s="338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24" s="33" customFormat="1" ht="36.75" customHeight="1" x14ac:dyDescent="0.25">
      <c r="A6" s="342" t="s">
        <v>3</v>
      </c>
      <c r="B6" s="112"/>
      <c r="C6" s="277">
        <v>324</v>
      </c>
      <c r="D6" s="440" t="s">
        <v>12</v>
      </c>
      <c r="E6" s="590" t="s">
        <v>131</v>
      </c>
      <c r="F6" s="480">
        <v>60</v>
      </c>
      <c r="G6" s="541"/>
      <c r="H6" s="283">
        <v>1.1599999999999999</v>
      </c>
      <c r="I6" s="269">
        <v>3.65</v>
      </c>
      <c r="J6" s="270">
        <v>2.2799999999999998</v>
      </c>
      <c r="K6" s="350">
        <v>48.38</v>
      </c>
      <c r="L6" s="283">
        <v>0.03</v>
      </c>
      <c r="M6" s="269">
        <v>0.04</v>
      </c>
      <c r="N6" s="269">
        <v>14.45</v>
      </c>
      <c r="O6" s="269">
        <v>40</v>
      </c>
      <c r="P6" s="352">
        <v>0</v>
      </c>
      <c r="Q6" s="283">
        <v>18.690000000000001</v>
      </c>
      <c r="R6" s="269">
        <v>24.74</v>
      </c>
      <c r="S6" s="269">
        <v>11.31</v>
      </c>
      <c r="T6" s="269">
        <v>0.44</v>
      </c>
      <c r="U6" s="269">
        <v>75.569999999999993</v>
      </c>
      <c r="V6" s="269">
        <v>5.5999999999999995E-4</v>
      </c>
      <c r="W6" s="269">
        <v>1.2999999999999999E-4</v>
      </c>
      <c r="X6" s="270">
        <v>0.01</v>
      </c>
    </row>
    <row r="7" spans="1:24" s="33" customFormat="1" ht="26.45" customHeight="1" x14ac:dyDescent="0.25">
      <c r="A7" s="102"/>
      <c r="B7" s="93"/>
      <c r="C7" s="74">
        <v>328</v>
      </c>
      <c r="D7" s="91" t="s">
        <v>5</v>
      </c>
      <c r="E7" s="125" t="s">
        <v>133</v>
      </c>
      <c r="F7" s="168">
        <v>222</v>
      </c>
      <c r="G7" s="119"/>
      <c r="H7" s="180">
        <v>6.01</v>
      </c>
      <c r="I7" s="53">
        <v>4.38</v>
      </c>
      <c r="J7" s="147">
        <v>7.73</v>
      </c>
      <c r="K7" s="265">
        <v>93.68</v>
      </c>
      <c r="L7" s="180">
        <v>0.03</v>
      </c>
      <c r="M7" s="148">
        <v>7.0000000000000007E-2</v>
      </c>
      <c r="N7" s="53">
        <v>0.27</v>
      </c>
      <c r="O7" s="53">
        <v>40</v>
      </c>
      <c r="P7" s="147">
        <v>0.26</v>
      </c>
      <c r="Q7" s="180">
        <v>14.79</v>
      </c>
      <c r="R7" s="53">
        <v>58.34</v>
      </c>
      <c r="S7" s="53">
        <v>7.42</v>
      </c>
      <c r="T7" s="53">
        <v>0.72</v>
      </c>
      <c r="U7" s="53">
        <v>71.58</v>
      </c>
      <c r="V7" s="53">
        <v>8.1999999999999998E-4</v>
      </c>
      <c r="W7" s="53">
        <v>3.2599999999999999E-3</v>
      </c>
      <c r="X7" s="147">
        <v>0.02</v>
      </c>
    </row>
    <row r="8" spans="1:24" s="33" customFormat="1" ht="26.45" customHeight="1" x14ac:dyDescent="0.25">
      <c r="A8" s="78"/>
      <c r="B8" s="117" t="s">
        <v>98</v>
      </c>
      <c r="C8" s="341">
        <v>89</v>
      </c>
      <c r="D8" s="109" t="s">
        <v>6</v>
      </c>
      <c r="E8" s="211" t="s">
        <v>70</v>
      </c>
      <c r="F8" s="168">
        <v>90</v>
      </c>
      <c r="G8" s="74"/>
      <c r="H8" s="180">
        <v>18.13</v>
      </c>
      <c r="I8" s="53">
        <v>17.05</v>
      </c>
      <c r="J8" s="147">
        <v>3.69</v>
      </c>
      <c r="K8" s="265">
        <v>240.96</v>
      </c>
      <c r="L8" s="266">
        <v>0.06</v>
      </c>
      <c r="M8" s="65">
        <v>0.13</v>
      </c>
      <c r="N8" s="66">
        <v>1.06</v>
      </c>
      <c r="O8" s="66">
        <v>0</v>
      </c>
      <c r="P8" s="67">
        <v>0</v>
      </c>
      <c r="Q8" s="266">
        <v>17.03</v>
      </c>
      <c r="R8" s="66">
        <v>176.72</v>
      </c>
      <c r="S8" s="66">
        <v>23.18</v>
      </c>
      <c r="T8" s="66">
        <v>2.61</v>
      </c>
      <c r="U8" s="66">
        <v>317</v>
      </c>
      <c r="V8" s="66">
        <v>7.0000000000000001E-3</v>
      </c>
      <c r="W8" s="66">
        <v>0</v>
      </c>
      <c r="X8" s="71">
        <v>0.06</v>
      </c>
    </row>
    <row r="9" spans="1:24" s="33" customFormat="1" ht="26.45" customHeight="1" x14ac:dyDescent="0.25">
      <c r="A9" s="78"/>
      <c r="B9" s="117" t="s">
        <v>98</v>
      </c>
      <c r="C9" s="341">
        <v>210</v>
      </c>
      <c r="D9" s="109" t="s">
        <v>50</v>
      </c>
      <c r="E9" s="109" t="s">
        <v>53</v>
      </c>
      <c r="F9" s="93">
        <v>150</v>
      </c>
      <c r="G9" s="74"/>
      <c r="H9" s="180">
        <v>15.82</v>
      </c>
      <c r="I9" s="53">
        <v>4.22</v>
      </c>
      <c r="J9" s="147">
        <v>32.01</v>
      </c>
      <c r="K9" s="265">
        <v>226.19</v>
      </c>
      <c r="L9" s="180">
        <v>0.47</v>
      </c>
      <c r="M9" s="148">
        <v>0.11</v>
      </c>
      <c r="N9" s="53">
        <v>0</v>
      </c>
      <c r="O9" s="53">
        <v>20</v>
      </c>
      <c r="P9" s="147">
        <v>0.06</v>
      </c>
      <c r="Q9" s="148">
        <v>59.52</v>
      </c>
      <c r="R9" s="53">
        <v>145.1</v>
      </c>
      <c r="S9" s="20">
        <v>55.97</v>
      </c>
      <c r="T9" s="53">
        <v>4.46</v>
      </c>
      <c r="U9" s="53">
        <v>444.19</v>
      </c>
      <c r="V9" s="53">
        <v>3.0000000000000001E-3</v>
      </c>
      <c r="W9" s="20">
        <v>8.0000000000000002E-3</v>
      </c>
      <c r="X9" s="42">
        <v>0.02</v>
      </c>
    </row>
    <row r="10" spans="1:24" s="33" customFormat="1" ht="33.75" customHeight="1" x14ac:dyDescent="0.25">
      <c r="A10" s="78"/>
      <c r="B10" s="93"/>
      <c r="C10" s="548">
        <v>216</v>
      </c>
      <c r="D10" s="109" t="s">
        <v>11</v>
      </c>
      <c r="E10" s="591" t="s">
        <v>99</v>
      </c>
      <c r="F10" s="93">
        <v>200</v>
      </c>
      <c r="G10" s="469"/>
      <c r="H10" s="201">
        <v>0.25</v>
      </c>
      <c r="I10" s="20">
        <v>0</v>
      </c>
      <c r="J10" s="42">
        <v>12.73</v>
      </c>
      <c r="K10" s="592">
        <v>51.3</v>
      </c>
      <c r="L10" s="201">
        <v>0</v>
      </c>
      <c r="M10" s="19">
        <v>0</v>
      </c>
      <c r="N10" s="20">
        <v>4.3899999999999997</v>
      </c>
      <c r="O10" s="20">
        <v>0</v>
      </c>
      <c r="P10" s="42">
        <v>0</v>
      </c>
      <c r="Q10" s="19">
        <v>0.32</v>
      </c>
      <c r="R10" s="20">
        <v>0</v>
      </c>
      <c r="S10" s="20">
        <v>0</v>
      </c>
      <c r="T10" s="20">
        <v>0.03</v>
      </c>
      <c r="U10" s="20">
        <v>0.3</v>
      </c>
      <c r="V10" s="20">
        <v>0</v>
      </c>
      <c r="W10" s="20">
        <v>0</v>
      </c>
      <c r="X10" s="42">
        <v>0</v>
      </c>
    </row>
    <row r="11" spans="1:24" s="33" customFormat="1" ht="26.45" customHeight="1" x14ac:dyDescent="0.25">
      <c r="A11" s="78"/>
      <c r="B11" s="150"/>
      <c r="C11" s="265">
        <v>119</v>
      </c>
      <c r="D11" s="109" t="s">
        <v>7</v>
      </c>
      <c r="E11" s="149" t="s">
        <v>44</v>
      </c>
      <c r="F11" s="119">
        <v>30</v>
      </c>
      <c r="G11" s="286"/>
      <c r="H11" s="201">
        <v>2.2799999999999998</v>
      </c>
      <c r="I11" s="20">
        <v>0.24</v>
      </c>
      <c r="J11" s="42">
        <v>14.76</v>
      </c>
      <c r="K11" s="291">
        <v>70.5</v>
      </c>
      <c r="L11" s="201">
        <v>0.03</v>
      </c>
      <c r="M11" s="19">
        <v>0.01</v>
      </c>
      <c r="N11" s="20">
        <v>0</v>
      </c>
      <c r="O11" s="20">
        <v>0</v>
      </c>
      <c r="P11" s="42">
        <v>0</v>
      </c>
      <c r="Q11" s="201">
        <v>6</v>
      </c>
      <c r="R11" s="20">
        <v>19.5</v>
      </c>
      <c r="S11" s="20">
        <v>4.2</v>
      </c>
      <c r="T11" s="20">
        <v>0.33</v>
      </c>
      <c r="U11" s="20">
        <v>27.9</v>
      </c>
      <c r="V11" s="20">
        <v>1E-3</v>
      </c>
      <c r="W11" s="20">
        <v>2E-3</v>
      </c>
      <c r="X11" s="42">
        <v>4.3499999999999996</v>
      </c>
    </row>
    <row r="12" spans="1:24" s="33" customFormat="1" ht="26.45" customHeight="1" x14ac:dyDescent="0.25">
      <c r="A12" s="78"/>
      <c r="B12" s="150"/>
      <c r="C12" s="74">
        <v>120</v>
      </c>
      <c r="D12" s="109" t="s">
        <v>8</v>
      </c>
      <c r="E12" s="149" t="s">
        <v>37</v>
      </c>
      <c r="F12" s="119">
        <v>30</v>
      </c>
      <c r="G12" s="328"/>
      <c r="H12" s="201">
        <v>1.98</v>
      </c>
      <c r="I12" s="20">
        <v>0.36</v>
      </c>
      <c r="J12" s="42">
        <v>12.06</v>
      </c>
      <c r="K12" s="200">
        <v>59.4</v>
      </c>
      <c r="L12" s="201">
        <v>0.05</v>
      </c>
      <c r="M12" s="20">
        <v>0.02</v>
      </c>
      <c r="N12" s="20">
        <v>0</v>
      </c>
      <c r="O12" s="20">
        <v>0</v>
      </c>
      <c r="P12" s="21">
        <v>0</v>
      </c>
      <c r="Q12" s="201">
        <v>8.6999999999999993</v>
      </c>
      <c r="R12" s="20">
        <v>45</v>
      </c>
      <c r="S12" s="20">
        <v>14.1</v>
      </c>
      <c r="T12" s="20">
        <v>1.17</v>
      </c>
      <c r="U12" s="20">
        <v>70.5</v>
      </c>
      <c r="V12" s="20">
        <v>1E-3</v>
      </c>
      <c r="W12" s="20">
        <v>2E-3</v>
      </c>
      <c r="X12" s="42">
        <v>0.01</v>
      </c>
    </row>
    <row r="13" spans="1:24" s="33" customFormat="1" ht="26.45" customHeight="1" x14ac:dyDescent="0.25">
      <c r="A13" s="78"/>
      <c r="B13" s="117" t="s">
        <v>98</v>
      </c>
      <c r="C13" s="187"/>
      <c r="D13" s="274"/>
      <c r="E13" s="593" t="s">
        <v>13</v>
      </c>
      <c r="F13" s="121">
        <f>F6+F7+F8+F9+F10+F11+F12</f>
        <v>782</v>
      </c>
      <c r="G13" s="594"/>
      <c r="H13" s="201">
        <f>H6+H7+H8+H9+H10+H11+H12</f>
        <v>45.629999999999995</v>
      </c>
      <c r="I13" s="20">
        <f>I6+I7+I8+I9+I10+I11+I12</f>
        <v>29.899999999999995</v>
      </c>
      <c r="J13" s="42">
        <f>J6+J7+J8+J9+J10+J11+J12</f>
        <v>85.26</v>
      </c>
      <c r="K13" s="595">
        <f>K6+K7+K8+K9+K10+K11+K12</f>
        <v>790.41</v>
      </c>
      <c r="L13" s="191">
        <f>L6+L7+L8+L9+L10+L11+L12</f>
        <v>0.67</v>
      </c>
      <c r="M13" s="192">
        <f>M6+M7+M8+M9+M10+M11+M12</f>
        <v>0.38000000000000006</v>
      </c>
      <c r="N13" s="192">
        <f>N6+N7+N8+N9+N10+N11+N12</f>
        <v>20.169999999999998</v>
      </c>
      <c r="O13" s="192">
        <f>O6+O7+O8+O9+O10+O11+O12</f>
        <v>100</v>
      </c>
      <c r="P13" s="596">
        <f>P6+P7+P8+P9+P10+P11+P12</f>
        <v>0.32</v>
      </c>
      <c r="Q13" s="191">
        <f>Q6+Q7+Q8+Q9+Q10+Q11+Q12</f>
        <v>125.05</v>
      </c>
      <c r="R13" s="192">
        <f>R6+R7+R8+R9+R10+R11+R12</f>
        <v>469.4</v>
      </c>
      <c r="S13" s="192">
        <f>S6+S7+S8+S9+S10+S11+S12</f>
        <v>116.17999999999999</v>
      </c>
      <c r="T13" s="192">
        <f>T6+T7+T8+T9+T10+T11+T12</f>
        <v>9.76</v>
      </c>
      <c r="U13" s="192">
        <f>U6+U7+U8+U9+U10+U11+U12</f>
        <v>1007.0399999999998</v>
      </c>
      <c r="V13" s="192">
        <f>V6+V7+V8+V9+V10+V11+V12</f>
        <v>1.3380000000000003E-2</v>
      </c>
      <c r="W13" s="192">
        <f>W6+W7+W8+W9+W10+W11+W12</f>
        <v>1.5390000000000001E-2</v>
      </c>
      <c r="X13" s="312">
        <f>X6+X7+X8+X9+X10+X11+X12</f>
        <v>4.47</v>
      </c>
    </row>
    <row r="14" spans="1:24" s="33" customFormat="1" ht="26.45" customHeight="1" thickBot="1" x14ac:dyDescent="0.3">
      <c r="A14" s="104"/>
      <c r="B14" s="597" t="s">
        <v>98</v>
      </c>
      <c r="C14" s="578"/>
      <c r="D14" s="305"/>
      <c r="E14" s="598" t="s">
        <v>14</v>
      </c>
      <c r="F14" s="96"/>
      <c r="G14" s="139"/>
      <c r="H14" s="144"/>
      <c r="I14" s="47"/>
      <c r="J14" s="82"/>
      <c r="K14" s="282">
        <f>K13/23.5</f>
        <v>33.634468085106384</v>
      </c>
      <c r="L14" s="144"/>
      <c r="M14" s="113"/>
      <c r="N14" s="47"/>
      <c r="O14" s="47"/>
      <c r="P14" s="82"/>
      <c r="Q14" s="144"/>
      <c r="R14" s="47"/>
      <c r="S14" s="47"/>
      <c r="T14" s="47"/>
      <c r="U14" s="47"/>
      <c r="V14" s="47"/>
      <c r="W14" s="47"/>
      <c r="X14" s="82"/>
    </row>
    <row r="15" spans="1:24" s="155" customFormat="1" x14ac:dyDescent="0.25">
      <c r="A15" s="26"/>
      <c r="B15" s="151"/>
      <c r="C15" s="151"/>
      <c r="D15" s="26"/>
      <c r="E15" s="26"/>
      <c r="F15" s="26"/>
      <c r="G15" s="152"/>
      <c r="H15" s="153"/>
      <c r="I15" s="152"/>
      <c r="J15" s="26"/>
      <c r="K15" s="154"/>
      <c r="L15" s="26"/>
      <c r="M15" s="26"/>
      <c r="N15" s="26"/>
    </row>
    <row r="16" spans="1:24" s="155" customFormat="1" ht="18.75" x14ac:dyDescent="0.25">
      <c r="A16" s="268"/>
      <c r="B16" s="206"/>
      <c r="C16" s="203"/>
      <c r="D16" s="152"/>
      <c r="E16" s="204"/>
      <c r="F16" s="205"/>
      <c r="G16" s="203"/>
      <c r="H16" s="203"/>
      <c r="I16" s="203"/>
      <c r="J16" s="203"/>
    </row>
    <row r="17" spans="1:10" s="155" customFormat="1" ht="18.75" x14ac:dyDescent="0.25">
      <c r="A17" s="268"/>
      <c r="B17" s="206"/>
      <c r="C17" s="203"/>
      <c r="D17" s="203"/>
      <c r="E17" s="204"/>
      <c r="F17" s="205"/>
      <c r="G17" s="203"/>
      <c r="H17" s="203"/>
      <c r="I17" s="203"/>
      <c r="J17" s="203"/>
    </row>
    <row r="19" spans="1:10" ht="18.75" x14ac:dyDescent="0.25">
      <c r="D19" s="11"/>
      <c r="E19" s="24"/>
      <c r="F19" s="25"/>
      <c r="G19" s="11"/>
      <c r="H19" s="11"/>
      <c r="I19" s="11"/>
      <c r="J19" s="11"/>
    </row>
    <row r="20" spans="1:10" x14ac:dyDescent="0.25">
      <c r="D20" s="11"/>
      <c r="E20" s="11"/>
      <c r="F20" s="11"/>
      <c r="G20" s="11"/>
      <c r="H20" s="11"/>
      <c r="I20" s="11"/>
      <c r="J20" s="11"/>
    </row>
    <row r="21" spans="1:10" x14ac:dyDescent="0.25">
      <c r="D21" s="11"/>
      <c r="E21" s="11"/>
      <c r="F21" s="11"/>
      <c r="G21" s="11"/>
      <c r="H21" s="11"/>
      <c r="I21" s="11"/>
      <c r="J21" s="11"/>
    </row>
    <row r="22" spans="1:10" x14ac:dyDescent="0.25">
      <c r="D22" s="11"/>
      <c r="E22" s="11"/>
      <c r="F22" s="11"/>
      <c r="G22" s="11"/>
      <c r="H22" s="11"/>
      <c r="I22" s="11"/>
      <c r="J22" s="11"/>
    </row>
    <row r="23" spans="1:10" x14ac:dyDescent="0.25">
      <c r="D23" s="11"/>
      <c r="E23" s="11"/>
      <c r="F23" s="11"/>
      <c r="G23" s="11"/>
      <c r="H23" s="11"/>
      <c r="I23" s="11"/>
      <c r="J23" s="11"/>
    </row>
    <row r="24" spans="1:10" x14ac:dyDescent="0.25">
      <c r="D24" s="11"/>
      <c r="E24" s="11"/>
      <c r="F24" s="11"/>
      <c r="G24" s="11"/>
      <c r="H24" s="11"/>
      <c r="I24" s="11"/>
      <c r="J24" s="11"/>
    </row>
    <row r="25" spans="1:10" x14ac:dyDescent="0.25">
      <c r="D25" s="11"/>
      <c r="E25" s="11"/>
      <c r="F25" s="11"/>
      <c r="G25" s="11"/>
      <c r="H25" s="11"/>
      <c r="I25" s="11"/>
      <c r="J25" s="11"/>
    </row>
    <row r="26" spans="1:10" x14ac:dyDescent="0.25">
      <c r="D26" s="11"/>
      <c r="E26" s="11"/>
      <c r="F26" s="11"/>
      <c r="G26" s="11"/>
      <c r="H26" s="11"/>
      <c r="I26" s="11"/>
      <c r="J2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6"/>
  <sheetViews>
    <sheetView zoomScale="70" zoomScaleNormal="70" workbookViewId="0">
      <selection activeCell="A4" sqref="A4"/>
    </sheetView>
  </sheetViews>
  <sheetFormatPr defaultRowHeight="15" x14ac:dyDescent="0.25"/>
  <cols>
    <col min="1" max="2" width="19.7109375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  <col min="12" max="12" width="11.28515625" customWidth="1"/>
    <col min="22" max="23" width="11.140625" bestFit="1" customWidth="1"/>
  </cols>
  <sheetData>
    <row r="2" spans="1:24" ht="23.25" x14ac:dyDescent="0.35">
      <c r="A2" s="6" t="s">
        <v>138</v>
      </c>
      <c r="B2" s="6"/>
      <c r="C2" s="7"/>
      <c r="D2" s="6" t="s">
        <v>2</v>
      </c>
      <c r="E2" s="6"/>
      <c r="F2" s="8" t="s">
        <v>1</v>
      </c>
      <c r="G2" s="83">
        <v>21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100"/>
      <c r="C4" s="496" t="s">
        <v>32</v>
      </c>
      <c r="D4" s="454"/>
      <c r="E4" s="416"/>
      <c r="F4" s="385"/>
      <c r="G4" s="387"/>
      <c r="H4" s="405" t="s">
        <v>15</v>
      </c>
      <c r="I4" s="406"/>
      <c r="J4" s="407"/>
      <c r="K4" s="406" t="s">
        <v>16</v>
      </c>
      <c r="L4" s="554" t="s">
        <v>17</v>
      </c>
      <c r="M4" s="555"/>
      <c r="N4" s="565"/>
      <c r="O4" s="565"/>
      <c r="P4" s="566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46.5" thickBot="1" x14ac:dyDescent="0.3">
      <c r="A5" s="101" t="s">
        <v>0</v>
      </c>
      <c r="B5" s="329"/>
      <c r="C5" s="76" t="s">
        <v>33</v>
      </c>
      <c r="D5" s="532" t="s">
        <v>34</v>
      </c>
      <c r="E5" s="76" t="s">
        <v>31</v>
      </c>
      <c r="F5" s="72" t="s">
        <v>19</v>
      </c>
      <c r="G5" s="76" t="s">
        <v>30</v>
      </c>
      <c r="H5" s="493" t="s">
        <v>20</v>
      </c>
      <c r="I5" s="317" t="s">
        <v>21</v>
      </c>
      <c r="J5" s="495" t="s">
        <v>22</v>
      </c>
      <c r="K5" s="471" t="s">
        <v>23</v>
      </c>
      <c r="L5" s="249" t="s">
        <v>24</v>
      </c>
      <c r="M5" s="249" t="s">
        <v>90</v>
      </c>
      <c r="N5" s="249" t="s">
        <v>25</v>
      </c>
      <c r="O5" s="316" t="s">
        <v>91</v>
      </c>
      <c r="P5" s="249" t="s">
        <v>92</v>
      </c>
      <c r="Q5" s="249" t="s">
        <v>26</v>
      </c>
      <c r="R5" s="249" t="s">
        <v>27</v>
      </c>
      <c r="S5" s="249" t="s">
        <v>28</v>
      </c>
      <c r="T5" s="249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24" s="16" customFormat="1" ht="37.5" customHeight="1" x14ac:dyDescent="0.25">
      <c r="A6" s="103" t="s">
        <v>3</v>
      </c>
      <c r="B6" s="514"/>
      <c r="C6" s="279">
        <v>24</v>
      </c>
      <c r="D6" s="390" t="s">
        <v>12</v>
      </c>
      <c r="E6" s="275" t="s">
        <v>85</v>
      </c>
      <c r="F6" s="97">
        <v>150</v>
      </c>
      <c r="G6" s="228"/>
      <c r="H6" s="193">
        <v>0.6</v>
      </c>
      <c r="I6" s="36">
        <v>0.6</v>
      </c>
      <c r="J6" s="37">
        <v>14.7</v>
      </c>
      <c r="K6" s="230">
        <v>70.5</v>
      </c>
      <c r="L6" s="186">
        <v>0.05</v>
      </c>
      <c r="M6" s="43">
        <v>0.03</v>
      </c>
      <c r="N6" s="34">
        <v>15</v>
      </c>
      <c r="O6" s="34">
        <v>0</v>
      </c>
      <c r="P6" s="44">
        <v>0</v>
      </c>
      <c r="Q6" s="186">
        <v>24</v>
      </c>
      <c r="R6" s="34">
        <v>16.5</v>
      </c>
      <c r="S6" s="34">
        <v>13.5</v>
      </c>
      <c r="T6" s="34">
        <v>3.3</v>
      </c>
      <c r="U6" s="34">
        <v>417</v>
      </c>
      <c r="V6" s="34">
        <v>3.0000000000000001E-3</v>
      </c>
      <c r="W6" s="34">
        <v>0</v>
      </c>
      <c r="X6" s="160">
        <v>0.01</v>
      </c>
    </row>
    <row r="7" spans="1:24" s="16" customFormat="1" ht="37.5" customHeight="1" x14ac:dyDescent="0.25">
      <c r="A7" s="77"/>
      <c r="B7" s="515"/>
      <c r="C7" s="105">
        <v>237</v>
      </c>
      <c r="D7" s="126" t="s">
        <v>5</v>
      </c>
      <c r="E7" s="156" t="s">
        <v>87</v>
      </c>
      <c r="F7" s="138">
        <v>200</v>
      </c>
      <c r="G7" s="339"/>
      <c r="H7" s="177">
        <v>1.7</v>
      </c>
      <c r="I7" s="15">
        <v>2.78</v>
      </c>
      <c r="J7" s="38">
        <v>7.17</v>
      </c>
      <c r="K7" s="184">
        <v>61.44</v>
      </c>
      <c r="L7" s="201">
        <v>0.04</v>
      </c>
      <c r="M7" s="19">
        <v>0.04</v>
      </c>
      <c r="N7" s="20">
        <v>10.09</v>
      </c>
      <c r="O7" s="20">
        <v>100</v>
      </c>
      <c r="P7" s="21">
        <v>0.02</v>
      </c>
      <c r="Q7" s="201">
        <v>34.64</v>
      </c>
      <c r="R7" s="20">
        <v>38.47</v>
      </c>
      <c r="S7" s="20">
        <v>16.440000000000001</v>
      </c>
      <c r="T7" s="20">
        <v>0.61</v>
      </c>
      <c r="U7" s="20">
        <v>268.88</v>
      </c>
      <c r="V7" s="20">
        <v>4.0000000000000001E-3</v>
      </c>
      <c r="W7" s="20">
        <v>0</v>
      </c>
      <c r="X7" s="42">
        <v>0.02</v>
      </c>
    </row>
    <row r="8" spans="1:24" s="16" customFormat="1" ht="37.5" customHeight="1" x14ac:dyDescent="0.25">
      <c r="A8" s="79"/>
      <c r="B8" s="527"/>
      <c r="C8" s="341">
        <v>258</v>
      </c>
      <c r="D8" s="109" t="s">
        <v>6</v>
      </c>
      <c r="E8" s="211" t="s">
        <v>132</v>
      </c>
      <c r="F8" s="93">
        <v>90</v>
      </c>
      <c r="G8" s="74"/>
      <c r="H8" s="201">
        <v>12.53</v>
      </c>
      <c r="I8" s="20">
        <v>11.36</v>
      </c>
      <c r="J8" s="42">
        <v>5.98</v>
      </c>
      <c r="K8" s="134">
        <v>176.68</v>
      </c>
      <c r="L8" s="201">
        <v>0.06</v>
      </c>
      <c r="M8" s="19">
        <v>0.09</v>
      </c>
      <c r="N8" s="20">
        <v>1.2</v>
      </c>
      <c r="O8" s="20">
        <v>40</v>
      </c>
      <c r="P8" s="21">
        <v>0.03</v>
      </c>
      <c r="Q8" s="201">
        <v>14.01</v>
      </c>
      <c r="R8" s="20">
        <v>112.18</v>
      </c>
      <c r="S8" s="20">
        <v>17.440000000000001</v>
      </c>
      <c r="T8" s="20">
        <v>0.98</v>
      </c>
      <c r="U8" s="20">
        <v>168.57</v>
      </c>
      <c r="V8" s="20">
        <v>3.0000000000000001E-3</v>
      </c>
      <c r="W8" s="20">
        <v>1E-3</v>
      </c>
      <c r="X8" s="42">
        <v>0.08</v>
      </c>
    </row>
    <row r="9" spans="1:24" s="16" customFormat="1" ht="37.5" customHeight="1" x14ac:dyDescent="0.25">
      <c r="A9" s="79"/>
      <c r="B9" s="516"/>
      <c r="C9" s="341">
        <v>50</v>
      </c>
      <c r="D9" s="145" t="s">
        <v>50</v>
      </c>
      <c r="E9" s="109" t="s">
        <v>73</v>
      </c>
      <c r="F9" s="93">
        <v>150</v>
      </c>
      <c r="G9" s="93"/>
      <c r="H9" s="167">
        <v>3.28</v>
      </c>
      <c r="I9" s="164">
        <v>7.81</v>
      </c>
      <c r="J9" s="165">
        <v>21.57</v>
      </c>
      <c r="K9" s="166">
        <v>170.22</v>
      </c>
      <c r="L9" s="17">
        <v>0.13</v>
      </c>
      <c r="M9" s="17">
        <v>0.11</v>
      </c>
      <c r="N9" s="15">
        <v>11.16</v>
      </c>
      <c r="O9" s="15">
        <v>50</v>
      </c>
      <c r="P9" s="18">
        <v>0.15</v>
      </c>
      <c r="Q9" s="177">
        <v>39.840000000000003</v>
      </c>
      <c r="R9" s="15">
        <v>90.51</v>
      </c>
      <c r="S9" s="15">
        <v>30.49</v>
      </c>
      <c r="T9" s="15">
        <v>1.1299999999999999</v>
      </c>
      <c r="U9" s="15">
        <v>680.36</v>
      </c>
      <c r="V9" s="15">
        <v>8.0000000000000002E-3</v>
      </c>
      <c r="W9" s="15">
        <v>1E-3</v>
      </c>
      <c r="X9" s="38">
        <v>0.04</v>
      </c>
    </row>
    <row r="10" spans="1:24" s="16" customFormat="1" ht="37.5" customHeight="1" x14ac:dyDescent="0.25">
      <c r="A10" s="79"/>
      <c r="B10" s="516"/>
      <c r="C10" s="341">
        <v>107</v>
      </c>
      <c r="D10" s="149" t="s">
        <v>11</v>
      </c>
      <c r="E10" s="251" t="s">
        <v>79</v>
      </c>
      <c r="F10" s="290">
        <v>200</v>
      </c>
      <c r="G10" s="286"/>
      <c r="H10" s="201">
        <v>0.6</v>
      </c>
      <c r="I10" s="20">
        <v>0</v>
      </c>
      <c r="J10" s="42">
        <v>33</v>
      </c>
      <c r="K10" s="200">
        <v>136</v>
      </c>
      <c r="L10" s="201">
        <v>0.04</v>
      </c>
      <c r="M10" s="19">
        <v>0.08</v>
      </c>
      <c r="N10" s="20">
        <v>12</v>
      </c>
      <c r="O10" s="20">
        <v>20</v>
      </c>
      <c r="P10" s="21">
        <v>0</v>
      </c>
      <c r="Q10" s="201">
        <v>10</v>
      </c>
      <c r="R10" s="20">
        <v>30</v>
      </c>
      <c r="S10" s="20">
        <v>24</v>
      </c>
      <c r="T10" s="20">
        <v>0.4</v>
      </c>
      <c r="U10" s="20">
        <v>304</v>
      </c>
      <c r="V10" s="20">
        <v>0</v>
      </c>
      <c r="W10" s="20">
        <v>0</v>
      </c>
      <c r="X10" s="42">
        <v>0</v>
      </c>
    </row>
    <row r="11" spans="1:24" s="16" customFormat="1" ht="37.5" customHeight="1" x14ac:dyDescent="0.25">
      <c r="A11" s="79"/>
      <c r="B11" s="516"/>
      <c r="C11" s="343">
        <v>119</v>
      </c>
      <c r="D11" s="149" t="s">
        <v>7</v>
      </c>
      <c r="E11" s="109" t="s">
        <v>44</v>
      </c>
      <c r="F11" s="119">
        <v>30</v>
      </c>
      <c r="G11" s="286"/>
      <c r="H11" s="201">
        <v>2.2799999999999998</v>
      </c>
      <c r="I11" s="20">
        <v>0.24</v>
      </c>
      <c r="J11" s="42">
        <v>14.76</v>
      </c>
      <c r="K11" s="291">
        <v>70.5</v>
      </c>
      <c r="L11" s="201">
        <v>0.03</v>
      </c>
      <c r="M11" s="19">
        <v>0.01</v>
      </c>
      <c r="N11" s="20">
        <v>0</v>
      </c>
      <c r="O11" s="20">
        <v>0</v>
      </c>
      <c r="P11" s="42">
        <v>0</v>
      </c>
      <c r="Q11" s="201">
        <v>6</v>
      </c>
      <c r="R11" s="20">
        <v>19.5</v>
      </c>
      <c r="S11" s="20">
        <v>4.2</v>
      </c>
      <c r="T11" s="20">
        <v>0.33</v>
      </c>
      <c r="U11" s="20">
        <v>27.9</v>
      </c>
      <c r="V11" s="20">
        <v>1E-3</v>
      </c>
      <c r="W11" s="20">
        <v>2E-3</v>
      </c>
      <c r="X11" s="42">
        <v>4.3499999999999996</v>
      </c>
    </row>
    <row r="12" spans="1:24" s="16" customFormat="1" ht="37.5" customHeight="1" x14ac:dyDescent="0.25">
      <c r="A12" s="79"/>
      <c r="B12" s="516"/>
      <c r="C12" s="341">
        <v>120</v>
      </c>
      <c r="D12" s="149" t="s">
        <v>8</v>
      </c>
      <c r="E12" s="109" t="s">
        <v>37</v>
      </c>
      <c r="F12" s="119">
        <v>30</v>
      </c>
      <c r="G12" s="328"/>
      <c r="H12" s="177">
        <v>1.98</v>
      </c>
      <c r="I12" s="15">
        <v>0.36</v>
      </c>
      <c r="J12" s="38">
        <v>12.06</v>
      </c>
      <c r="K12" s="184">
        <v>59.4</v>
      </c>
      <c r="L12" s="177">
        <v>0.05</v>
      </c>
      <c r="M12" s="15">
        <v>0.02</v>
      </c>
      <c r="N12" s="15">
        <v>0</v>
      </c>
      <c r="O12" s="15">
        <v>0</v>
      </c>
      <c r="P12" s="18">
        <v>0</v>
      </c>
      <c r="Q12" s="177">
        <v>8.6999999999999993</v>
      </c>
      <c r="R12" s="15">
        <v>45</v>
      </c>
      <c r="S12" s="15">
        <v>14.1</v>
      </c>
      <c r="T12" s="15">
        <v>1.17</v>
      </c>
      <c r="U12" s="15">
        <v>70.5</v>
      </c>
      <c r="V12" s="15">
        <v>1E-3</v>
      </c>
      <c r="W12" s="15">
        <v>2E-3</v>
      </c>
      <c r="X12" s="38">
        <v>0.01</v>
      </c>
    </row>
    <row r="13" spans="1:24" s="16" customFormat="1" ht="37.5" customHeight="1" x14ac:dyDescent="0.25">
      <c r="A13" s="79"/>
      <c r="B13" s="516"/>
      <c r="C13" s="512"/>
      <c r="D13" s="469"/>
      <c r="E13" s="222" t="s">
        <v>13</v>
      </c>
      <c r="F13" s="197">
        <f>F6+F7+F8+F9+F10+F11+F12</f>
        <v>850</v>
      </c>
      <c r="G13" s="197"/>
      <c r="H13" s="142">
        <f>H6+H7+H8+H9+H10+H11+H12</f>
        <v>22.970000000000002</v>
      </c>
      <c r="I13" s="31">
        <f>I6+I7+I8+I9+I10+I11+I12</f>
        <v>23.149999999999995</v>
      </c>
      <c r="J13" s="48">
        <f>J6+J7+J8+J9+J10+J11+J12</f>
        <v>109.24000000000001</v>
      </c>
      <c r="K13" s="296">
        <f>K6+K7+K8+K9+K10+K11+K12</f>
        <v>744.74</v>
      </c>
      <c r="L13" s="142">
        <f>L6+L7+L8+L9+L10+L11+L12</f>
        <v>0.39999999999999997</v>
      </c>
      <c r="M13" s="31">
        <f t="shared" ref="M13:X13" si="0">N6+M7+M8+M9+M10+M11+M12</f>
        <v>15.349999999999998</v>
      </c>
      <c r="N13" s="31">
        <f t="shared" si="0"/>
        <v>34.450000000000003</v>
      </c>
      <c r="O13" s="31">
        <f t="shared" si="0"/>
        <v>210</v>
      </c>
      <c r="P13" s="48">
        <f t="shared" si="0"/>
        <v>24.2</v>
      </c>
      <c r="Q13" s="32">
        <f t="shared" si="0"/>
        <v>129.69</v>
      </c>
      <c r="R13" s="31">
        <f t="shared" si="0"/>
        <v>349.16</v>
      </c>
      <c r="S13" s="31">
        <f t="shared" si="0"/>
        <v>109.97</v>
      </c>
      <c r="T13" s="31">
        <f t="shared" si="0"/>
        <v>421.62</v>
      </c>
      <c r="U13" s="31">
        <f t="shared" si="0"/>
        <v>1520.2130000000002</v>
      </c>
      <c r="V13" s="31">
        <f t="shared" si="0"/>
        <v>1.7000000000000001E-2</v>
      </c>
      <c r="W13" s="31">
        <f t="shared" si="0"/>
        <v>1.6E-2</v>
      </c>
      <c r="X13" s="48">
        <f t="shared" si="0"/>
        <v>4.4999999999999991</v>
      </c>
    </row>
    <row r="14" spans="1:24" s="16" customFormat="1" ht="37.5" customHeight="1" thickBot="1" x14ac:dyDescent="0.3">
      <c r="A14" s="189"/>
      <c r="B14" s="517"/>
      <c r="C14" s="513"/>
      <c r="D14" s="315"/>
      <c r="E14" s="241" t="s">
        <v>80</v>
      </c>
      <c r="F14" s="284"/>
      <c r="G14" s="340"/>
      <c r="H14" s="144"/>
      <c r="I14" s="47"/>
      <c r="J14" s="82"/>
      <c r="K14" s="282">
        <f>K13/23.5</f>
        <v>31.691063829787236</v>
      </c>
      <c r="L14" s="473"/>
      <c r="M14" s="474"/>
      <c r="N14" s="474"/>
      <c r="O14" s="474"/>
      <c r="P14" s="475"/>
      <c r="Q14" s="476"/>
      <c r="R14" s="474"/>
      <c r="S14" s="474"/>
      <c r="T14" s="474"/>
      <c r="U14" s="474"/>
      <c r="V14" s="474"/>
      <c r="W14" s="474"/>
      <c r="X14" s="475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204"/>
      <c r="F16" s="25"/>
      <c r="G16" s="11"/>
      <c r="H16" s="11"/>
      <c r="I16" s="11"/>
      <c r="J16" s="11"/>
    </row>
    <row r="17" spans="4:10" ht="18.75" x14ac:dyDescent="0.25">
      <c r="D17" s="11"/>
      <c r="E17" s="24"/>
      <c r="F17" s="25"/>
      <c r="G17" s="11"/>
      <c r="H17" s="11"/>
      <c r="I17" s="11"/>
      <c r="J17" s="11"/>
    </row>
    <row r="18" spans="4:10" ht="18.75" x14ac:dyDescent="0.25">
      <c r="D18" s="11"/>
      <c r="E18" s="24"/>
      <c r="F18" s="25"/>
      <c r="G18" s="11"/>
      <c r="H18" s="11"/>
      <c r="I18" s="11"/>
      <c r="J18" s="11"/>
    </row>
    <row r="19" spans="4:10" ht="18.75" x14ac:dyDescent="0.25">
      <c r="D19" s="11"/>
      <c r="E19" s="24"/>
      <c r="F19" s="25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  <row r="25" spans="4:10" x14ac:dyDescent="0.25">
      <c r="D25" s="11"/>
      <c r="E25" s="11"/>
      <c r="F25" s="11"/>
      <c r="G25" s="11"/>
      <c r="H25" s="11"/>
      <c r="I25" s="11"/>
      <c r="J25" s="11"/>
    </row>
    <row r="26" spans="4:10" x14ac:dyDescent="0.25">
      <c r="D26" s="11"/>
      <c r="E26" s="11"/>
      <c r="F26" s="11"/>
      <c r="G26" s="11"/>
      <c r="H26" s="11"/>
      <c r="I26" s="11"/>
      <c r="J2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6"/>
  <sheetViews>
    <sheetView zoomScale="70" zoomScaleNormal="70" workbookViewId="0">
      <selection activeCell="A4" sqref="A4"/>
    </sheetView>
  </sheetViews>
  <sheetFormatPr defaultRowHeight="15" x14ac:dyDescent="0.25"/>
  <cols>
    <col min="1" max="1" width="19.7109375" customWidth="1"/>
    <col min="2" max="2" width="10.42578125" customWidth="1"/>
    <col min="3" max="3" width="23.57031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2" max="22" width="11.5703125" customWidth="1"/>
    <col min="23" max="23" width="12.42578125" customWidth="1"/>
  </cols>
  <sheetData>
    <row r="2" spans="1:24" ht="23.25" x14ac:dyDescent="0.35">
      <c r="A2" s="6" t="s">
        <v>138</v>
      </c>
      <c r="B2" s="6"/>
      <c r="C2" s="7"/>
      <c r="D2" s="6" t="s">
        <v>2</v>
      </c>
      <c r="E2" s="6"/>
      <c r="F2" s="8" t="s">
        <v>1</v>
      </c>
      <c r="G2" s="83">
        <v>22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253"/>
      <c r="F3" s="253"/>
      <c r="G3" s="253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414"/>
      <c r="C4" s="387" t="s">
        <v>32</v>
      </c>
      <c r="D4" s="181"/>
      <c r="E4" s="477"/>
      <c r="F4" s="387"/>
      <c r="G4" s="387"/>
      <c r="H4" s="405" t="s">
        <v>15</v>
      </c>
      <c r="I4" s="406"/>
      <c r="J4" s="406"/>
      <c r="K4" s="408" t="s">
        <v>16</v>
      </c>
      <c r="L4" s="554" t="s">
        <v>17</v>
      </c>
      <c r="M4" s="555"/>
      <c r="N4" s="565"/>
      <c r="O4" s="565"/>
      <c r="P4" s="566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46.5" thickBot="1" x14ac:dyDescent="0.3">
      <c r="A5" s="101" t="s">
        <v>0</v>
      </c>
      <c r="B5" s="537"/>
      <c r="C5" s="183" t="s">
        <v>33</v>
      </c>
      <c r="D5" s="409" t="s">
        <v>34</v>
      </c>
      <c r="E5" s="334" t="s">
        <v>31</v>
      </c>
      <c r="F5" s="76" t="s">
        <v>19</v>
      </c>
      <c r="G5" s="76" t="s">
        <v>30</v>
      </c>
      <c r="H5" s="249" t="s">
        <v>20</v>
      </c>
      <c r="I5" s="242" t="s">
        <v>21</v>
      </c>
      <c r="J5" s="357" t="s">
        <v>22</v>
      </c>
      <c r="K5" s="478" t="s">
        <v>23</v>
      </c>
      <c r="L5" s="249" t="s">
        <v>24</v>
      </c>
      <c r="M5" s="249" t="s">
        <v>90</v>
      </c>
      <c r="N5" s="249" t="s">
        <v>25</v>
      </c>
      <c r="O5" s="316" t="s">
        <v>91</v>
      </c>
      <c r="P5" s="249" t="s">
        <v>92</v>
      </c>
      <c r="Q5" s="249" t="s">
        <v>26</v>
      </c>
      <c r="R5" s="249" t="s">
        <v>27</v>
      </c>
      <c r="S5" s="249" t="s">
        <v>28</v>
      </c>
      <c r="T5" s="249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24" s="16" customFormat="1" ht="37.5" customHeight="1" x14ac:dyDescent="0.25">
      <c r="A6" s="103" t="s">
        <v>3</v>
      </c>
      <c r="B6" s="112"/>
      <c r="C6" s="279">
        <v>9</v>
      </c>
      <c r="D6" s="124" t="s">
        <v>12</v>
      </c>
      <c r="E6" s="159" t="s">
        <v>71</v>
      </c>
      <c r="F6" s="112">
        <v>60</v>
      </c>
      <c r="G6" s="413"/>
      <c r="H6" s="186">
        <v>1.29</v>
      </c>
      <c r="I6" s="34">
        <v>4.2699999999999996</v>
      </c>
      <c r="J6" s="160">
        <v>6.97</v>
      </c>
      <c r="K6" s="320">
        <v>72.75</v>
      </c>
      <c r="L6" s="43">
        <v>0.02</v>
      </c>
      <c r="M6" s="43">
        <v>0.03</v>
      </c>
      <c r="N6" s="34">
        <v>4.4800000000000004</v>
      </c>
      <c r="O6" s="34">
        <v>30</v>
      </c>
      <c r="P6" s="44">
        <v>0</v>
      </c>
      <c r="Q6" s="186">
        <v>17.55</v>
      </c>
      <c r="R6" s="34">
        <v>27.09</v>
      </c>
      <c r="S6" s="34">
        <v>14.37</v>
      </c>
      <c r="T6" s="34">
        <v>0.8</v>
      </c>
      <c r="U6" s="34">
        <v>205.55</v>
      </c>
      <c r="V6" s="34">
        <v>4.0000000000000001E-3</v>
      </c>
      <c r="W6" s="34">
        <v>1E-3</v>
      </c>
      <c r="X6" s="160">
        <v>0.01</v>
      </c>
    </row>
    <row r="7" spans="1:24" s="16" customFormat="1" ht="37.5" customHeight="1" x14ac:dyDescent="0.25">
      <c r="A7" s="77"/>
      <c r="B7" s="92"/>
      <c r="C7" s="105">
        <v>37</v>
      </c>
      <c r="D7" s="126" t="s">
        <v>5</v>
      </c>
      <c r="E7" s="251" t="s">
        <v>81</v>
      </c>
      <c r="F7" s="168">
        <v>200</v>
      </c>
      <c r="G7" s="108"/>
      <c r="H7" s="178">
        <v>5.78</v>
      </c>
      <c r="I7" s="13">
        <v>5.5</v>
      </c>
      <c r="J7" s="40">
        <v>10.8</v>
      </c>
      <c r="K7" s="95">
        <v>115.7</v>
      </c>
      <c r="L7" s="178">
        <v>7.0000000000000007E-2</v>
      </c>
      <c r="M7" s="50">
        <v>7.0000000000000007E-2</v>
      </c>
      <c r="N7" s="13">
        <v>5.69</v>
      </c>
      <c r="O7" s="13">
        <v>110</v>
      </c>
      <c r="P7" s="40">
        <v>0</v>
      </c>
      <c r="Q7" s="178">
        <v>14.22</v>
      </c>
      <c r="R7" s="13">
        <v>82.61</v>
      </c>
      <c r="S7" s="13">
        <v>21.99</v>
      </c>
      <c r="T7" s="13">
        <v>1.22</v>
      </c>
      <c r="U7" s="13">
        <v>398.71</v>
      </c>
      <c r="V7" s="13">
        <v>5.0000000000000001E-3</v>
      </c>
      <c r="W7" s="13">
        <v>0</v>
      </c>
      <c r="X7" s="40">
        <v>0.04</v>
      </c>
    </row>
    <row r="8" spans="1:24" s="33" customFormat="1" ht="37.5" customHeight="1" x14ac:dyDescent="0.25">
      <c r="A8" s="78"/>
      <c r="B8" s="93"/>
      <c r="C8" s="341">
        <v>88</v>
      </c>
      <c r="D8" s="149" t="s">
        <v>6</v>
      </c>
      <c r="E8" s="251" t="s">
        <v>122</v>
      </c>
      <c r="F8" s="168">
        <v>90</v>
      </c>
      <c r="G8" s="109"/>
      <c r="H8" s="178">
        <v>18</v>
      </c>
      <c r="I8" s="13">
        <v>16.5</v>
      </c>
      <c r="J8" s="40">
        <v>2.89</v>
      </c>
      <c r="K8" s="95">
        <v>232.8</v>
      </c>
      <c r="L8" s="178">
        <v>0.05</v>
      </c>
      <c r="M8" s="50">
        <v>0.13</v>
      </c>
      <c r="N8" s="13">
        <v>0.55000000000000004</v>
      </c>
      <c r="O8" s="13">
        <v>0</v>
      </c>
      <c r="P8" s="22">
        <v>0</v>
      </c>
      <c r="Q8" s="178">
        <v>11.7</v>
      </c>
      <c r="R8" s="13">
        <v>170.76</v>
      </c>
      <c r="S8" s="13">
        <v>22.04</v>
      </c>
      <c r="T8" s="13">
        <v>2.4700000000000002</v>
      </c>
      <c r="U8" s="13">
        <v>302.3</v>
      </c>
      <c r="V8" s="13">
        <v>7.0000000000000001E-3</v>
      </c>
      <c r="W8" s="13">
        <v>0</v>
      </c>
      <c r="X8" s="40">
        <v>5.8999999999999997E-2</v>
      </c>
    </row>
    <row r="9" spans="1:24" s="33" customFormat="1" ht="37.5" customHeight="1" x14ac:dyDescent="0.25">
      <c r="A9" s="78"/>
      <c r="B9" s="252"/>
      <c r="C9" s="341">
        <v>64</v>
      </c>
      <c r="D9" s="149" t="s">
        <v>39</v>
      </c>
      <c r="E9" s="251" t="s">
        <v>55</v>
      </c>
      <c r="F9" s="168">
        <v>150</v>
      </c>
      <c r="G9" s="109"/>
      <c r="H9" s="178">
        <v>6.76</v>
      </c>
      <c r="I9" s="13">
        <v>3.93</v>
      </c>
      <c r="J9" s="40">
        <v>41.29</v>
      </c>
      <c r="K9" s="95">
        <v>227.48</v>
      </c>
      <c r="L9" s="180">
        <v>0.08</v>
      </c>
      <c r="M9" s="148">
        <v>0.03</v>
      </c>
      <c r="N9" s="53">
        <v>0</v>
      </c>
      <c r="O9" s="53">
        <v>10</v>
      </c>
      <c r="P9" s="54">
        <v>0.06</v>
      </c>
      <c r="Q9" s="180">
        <v>13.22</v>
      </c>
      <c r="R9" s="53">
        <v>50.76</v>
      </c>
      <c r="S9" s="53">
        <v>9.1199999999999992</v>
      </c>
      <c r="T9" s="53">
        <v>0.92</v>
      </c>
      <c r="U9" s="53">
        <v>72.489999999999995</v>
      </c>
      <c r="V9" s="53">
        <v>1E-3</v>
      </c>
      <c r="W9" s="53">
        <v>0</v>
      </c>
      <c r="X9" s="147">
        <v>0.01</v>
      </c>
    </row>
    <row r="10" spans="1:24" s="33" customFormat="1" ht="37.5" customHeight="1" x14ac:dyDescent="0.25">
      <c r="A10" s="78"/>
      <c r="B10" s="252"/>
      <c r="C10" s="343">
        <v>98</v>
      </c>
      <c r="D10" s="91" t="s">
        <v>11</v>
      </c>
      <c r="E10" s="149" t="s">
        <v>123</v>
      </c>
      <c r="F10" s="93">
        <v>200</v>
      </c>
      <c r="G10" s="461"/>
      <c r="H10" s="19">
        <v>0.37</v>
      </c>
      <c r="I10" s="20">
        <v>0</v>
      </c>
      <c r="J10" s="21">
        <v>14.85</v>
      </c>
      <c r="K10" s="134">
        <v>59.48</v>
      </c>
      <c r="L10" s="177">
        <v>0</v>
      </c>
      <c r="M10" s="17">
        <v>0</v>
      </c>
      <c r="N10" s="15">
        <v>0</v>
      </c>
      <c r="O10" s="15">
        <v>0</v>
      </c>
      <c r="P10" s="38">
        <v>0</v>
      </c>
      <c r="Q10" s="177">
        <v>0.21</v>
      </c>
      <c r="R10" s="15">
        <v>0</v>
      </c>
      <c r="S10" s="15">
        <v>0</v>
      </c>
      <c r="T10" s="15">
        <v>0.02</v>
      </c>
      <c r="U10" s="15">
        <v>0.2</v>
      </c>
      <c r="V10" s="15">
        <v>0</v>
      </c>
      <c r="W10" s="15">
        <v>0</v>
      </c>
      <c r="X10" s="38">
        <v>0</v>
      </c>
    </row>
    <row r="11" spans="1:24" s="33" customFormat="1" ht="37.5" customHeight="1" x14ac:dyDescent="0.25">
      <c r="A11" s="78"/>
      <c r="B11" s="252"/>
      <c r="C11" s="343">
        <v>119</v>
      </c>
      <c r="D11" s="108" t="s">
        <v>7</v>
      </c>
      <c r="E11" s="126" t="s">
        <v>44</v>
      </c>
      <c r="F11" s="129">
        <v>20</v>
      </c>
      <c r="G11" s="90"/>
      <c r="H11" s="177">
        <v>1.52</v>
      </c>
      <c r="I11" s="15">
        <v>0.16</v>
      </c>
      <c r="J11" s="38">
        <v>9.84</v>
      </c>
      <c r="K11" s="184">
        <v>47</v>
      </c>
      <c r="L11" s="177">
        <v>0.02</v>
      </c>
      <c r="M11" s="17">
        <v>0.01</v>
      </c>
      <c r="N11" s="15">
        <v>0</v>
      </c>
      <c r="O11" s="15">
        <v>0</v>
      </c>
      <c r="P11" s="38">
        <v>0</v>
      </c>
      <c r="Q11" s="177">
        <v>4</v>
      </c>
      <c r="R11" s="15">
        <v>13</v>
      </c>
      <c r="S11" s="15">
        <v>2.8</v>
      </c>
      <c r="T11" s="17">
        <v>0.22</v>
      </c>
      <c r="U11" s="15">
        <v>18.600000000000001</v>
      </c>
      <c r="V11" s="15">
        <v>1E-3</v>
      </c>
      <c r="W11" s="17">
        <v>1E-3</v>
      </c>
      <c r="X11" s="38">
        <v>2.9</v>
      </c>
    </row>
    <row r="12" spans="1:24" s="33" customFormat="1" ht="37.5" customHeight="1" x14ac:dyDescent="0.25">
      <c r="A12" s="78"/>
      <c r="B12" s="252"/>
      <c r="C12" s="341">
        <v>120</v>
      </c>
      <c r="D12" s="108" t="s">
        <v>8</v>
      </c>
      <c r="E12" s="126" t="s">
        <v>37</v>
      </c>
      <c r="F12" s="92">
        <v>20</v>
      </c>
      <c r="G12" s="457"/>
      <c r="H12" s="177">
        <v>1.32</v>
      </c>
      <c r="I12" s="15">
        <v>0.24</v>
      </c>
      <c r="J12" s="38">
        <v>8.0399999999999991</v>
      </c>
      <c r="K12" s="185">
        <v>39.6</v>
      </c>
      <c r="L12" s="201">
        <v>0.03</v>
      </c>
      <c r="M12" s="20">
        <v>0.02</v>
      </c>
      <c r="N12" s="20">
        <v>0</v>
      </c>
      <c r="O12" s="20">
        <v>0</v>
      </c>
      <c r="P12" s="21">
        <v>0</v>
      </c>
      <c r="Q12" s="20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24" s="33" customFormat="1" ht="37.5" customHeight="1" x14ac:dyDescent="0.25">
      <c r="A13" s="78"/>
      <c r="B13" s="252"/>
      <c r="C13" s="512"/>
      <c r="D13" s="469"/>
      <c r="E13" s="222"/>
      <c r="F13" s="196">
        <f>SUM(F6:F12)</f>
        <v>740</v>
      </c>
      <c r="G13" s="196"/>
      <c r="H13" s="142">
        <f t="shared" ref="H13:J13" si="0">SUM(H6:H12)</f>
        <v>35.04</v>
      </c>
      <c r="I13" s="31">
        <f t="shared" si="0"/>
        <v>30.599999999999998</v>
      </c>
      <c r="J13" s="48">
        <f t="shared" si="0"/>
        <v>94.68</v>
      </c>
      <c r="K13" s="196">
        <f>SUM(K6:K12)</f>
        <v>794.81000000000006</v>
      </c>
      <c r="L13" s="142">
        <f t="shared" ref="L13:X13" si="1">SUM(L6:L12)</f>
        <v>0.27</v>
      </c>
      <c r="M13" s="31">
        <f t="shared" si="1"/>
        <v>0.29000000000000004</v>
      </c>
      <c r="N13" s="31">
        <f t="shared" si="1"/>
        <v>10.720000000000002</v>
      </c>
      <c r="O13" s="31">
        <f t="shared" si="1"/>
        <v>150</v>
      </c>
      <c r="P13" s="48">
        <f t="shared" si="1"/>
        <v>0.06</v>
      </c>
      <c r="Q13" s="142">
        <f t="shared" si="1"/>
        <v>66.7</v>
      </c>
      <c r="R13" s="31">
        <f t="shared" si="1"/>
        <v>374.21999999999997</v>
      </c>
      <c r="S13" s="31">
        <f t="shared" si="1"/>
        <v>79.72</v>
      </c>
      <c r="T13" s="31">
        <f t="shared" si="1"/>
        <v>6.43</v>
      </c>
      <c r="U13" s="31">
        <f t="shared" si="1"/>
        <v>1044.8499999999999</v>
      </c>
      <c r="V13" s="31">
        <f t="shared" si="1"/>
        <v>1.9000000000000003E-2</v>
      </c>
      <c r="W13" s="31">
        <f t="shared" si="1"/>
        <v>3.0000000000000001E-3</v>
      </c>
      <c r="X13" s="48">
        <f t="shared" si="1"/>
        <v>3.0190000000000001</v>
      </c>
    </row>
    <row r="14" spans="1:24" s="33" customFormat="1" ht="37.5" customHeight="1" thickBot="1" x14ac:dyDescent="0.3">
      <c r="A14" s="104"/>
      <c r="B14" s="99"/>
      <c r="C14" s="513"/>
      <c r="D14" s="315"/>
      <c r="E14" s="241"/>
      <c r="F14" s="254"/>
      <c r="G14" s="254"/>
      <c r="H14" s="256"/>
      <c r="I14" s="257"/>
      <c r="J14" s="258"/>
      <c r="K14" s="255">
        <f>K13/23.5</f>
        <v>33.821702127659577</v>
      </c>
      <c r="L14" s="256"/>
      <c r="M14" s="313"/>
      <c r="N14" s="257"/>
      <c r="O14" s="257"/>
      <c r="P14" s="258"/>
      <c r="Q14" s="256"/>
      <c r="R14" s="257"/>
      <c r="S14" s="257"/>
      <c r="T14" s="257"/>
      <c r="U14" s="257"/>
      <c r="V14" s="257"/>
      <c r="W14" s="257"/>
      <c r="X14" s="258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s="155" customFormat="1" ht="18.75" x14ac:dyDescent="0.25">
      <c r="A16" s="268"/>
      <c r="B16" s="206"/>
      <c r="C16" s="203"/>
      <c r="D16" s="152"/>
      <c r="E16" s="204"/>
      <c r="F16" s="205"/>
      <c r="G16" s="203"/>
      <c r="H16" s="203"/>
      <c r="I16" s="203"/>
      <c r="J16" s="203"/>
    </row>
    <row r="17" spans="1:10" s="155" customFormat="1" ht="18.75" x14ac:dyDescent="0.25">
      <c r="A17" s="268"/>
      <c r="B17" s="206"/>
      <c r="C17" s="203"/>
      <c r="D17" s="203"/>
      <c r="E17" s="204"/>
      <c r="F17" s="205"/>
      <c r="G17" s="203"/>
      <c r="H17" s="203"/>
      <c r="I17" s="203"/>
      <c r="J17" s="203"/>
    </row>
    <row r="18" spans="1:10" ht="18.75" x14ac:dyDescent="0.25">
      <c r="D18" s="11"/>
      <c r="E18" s="24"/>
      <c r="F18" s="25"/>
      <c r="G18" s="11"/>
      <c r="H18" s="11"/>
      <c r="I18" s="11"/>
      <c r="J18" s="11"/>
    </row>
    <row r="19" spans="1:10" ht="18.75" x14ac:dyDescent="0.25">
      <c r="D19" s="11"/>
      <c r="E19" s="24"/>
      <c r="F19" s="25"/>
      <c r="G19" s="11"/>
      <c r="H19" s="11"/>
      <c r="I19" s="11"/>
      <c r="J19" s="11"/>
    </row>
    <row r="20" spans="1:10" x14ac:dyDescent="0.25">
      <c r="D20" s="11"/>
      <c r="E20" s="11"/>
      <c r="F20" s="11"/>
      <c r="G20" s="11"/>
      <c r="H20" s="11"/>
      <c r="I20" s="11"/>
      <c r="J20" s="11"/>
    </row>
    <row r="21" spans="1:10" x14ac:dyDescent="0.25">
      <c r="D21" s="11"/>
      <c r="E21" s="11"/>
      <c r="F21" s="11"/>
      <c r="G21" s="11"/>
      <c r="H21" s="11"/>
      <c r="I21" s="11"/>
      <c r="J21" s="11"/>
    </row>
    <row r="22" spans="1:10" x14ac:dyDescent="0.25">
      <c r="D22" s="11"/>
      <c r="E22" s="11"/>
      <c r="F22" s="11"/>
      <c r="G22" s="11"/>
      <c r="H22" s="11"/>
      <c r="I22" s="11"/>
      <c r="J22" s="11"/>
    </row>
    <row r="23" spans="1:10" x14ac:dyDescent="0.25">
      <c r="D23" s="11"/>
      <c r="E23" s="11"/>
      <c r="F23" s="11"/>
      <c r="G23" s="11"/>
      <c r="H23" s="11"/>
      <c r="I23" s="11"/>
      <c r="J23" s="11"/>
    </row>
    <row r="24" spans="1:10" x14ac:dyDescent="0.25">
      <c r="D24" s="11"/>
      <c r="E24" s="11"/>
      <c r="F24" s="11"/>
      <c r="G24" s="11"/>
      <c r="H24" s="11"/>
      <c r="I24" s="11"/>
      <c r="J24" s="11"/>
    </row>
    <row r="25" spans="1:10" x14ac:dyDescent="0.25">
      <c r="D25" s="11"/>
      <c r="E25" s="11"/>
      <c r="F25" s="11"/>
      <c r="G25" s="11"/>
      <c r="H25" s="11"/>
      <c r="I25" s="11"/>
      <c r="J25" s="11"/>
    </row>
    <row r="26" spans="1:10" x14ac:dyDescent="0.25">
      <c r="D26" s="11"/>
      <c r="E26" s="11"/>
      <c r="F26" s="11"/>
      <c r="G26" s="11"/>
      <c r="H26" s="11"/>
      <c r="I26" s="11"/>
      <c r="J26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6"/>
  <sheetViews>
    <sheetView zoomScale="70" zoomScaleNormal="70" workbookViewId="0">
      <selection activeCell="A4" sqref="A4"/>
    </sheetView>
  </sheetViews>
  <sheetFormatPr defaultRowHeight="15" x14ac:dyDescent="0.25"/>
  <cols>
    <col min="1" max="2" width="16.85546875" customWidth="1"/>
    <col min="3" max="3" width="21.2851562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  <col min="22" max="22" width="11.7109375" customWidth="1"/>
    <col min="23" max="23" width="13.42578125" customWidth="1"/>
  </cols>
  <sheetData>
    <row r="2" spans="1:24" ht="23.25" x14ac:dyDescent="0.35">
      <c r="A2" s="6" t="s">
        <v>138</v>
      </c>
      <c r="B2" s="6"/>
      <c r="C2" s="7"/>
      <c r="D2" s="6" t="s">
        <v>2</v>
      </c>
      <c r="E2" s="6"/>
      <c r="F2" s="8" t="s">
        <v>1</v>
      </c>
      <c r="G2" s="7">
        <v>23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100"/>
      <c r="C4" s="387" t="s">
        <v>32</v>
      </c>
      <c r="D4" s="181"/>
      <c r="E4" s="416"/>
      <c r="F4" s="384"/>
      <c r="G4" s="387"/>
      <c r="H4" s="472" t="s">
        <v>15</v>
      </c>
      <c r="I4" s="471"/>
      <c r="J4" s="470"/>
      <c r="K4" s="408" t="s">
        <v>16</v>
      </c>
      <c r="L4" s="550" t="s">
        <v>17</v>
      </c>
      <c r="M4" s="551"/>
      <c r="N4" s="552"/>
      <c r="O4" s="552"/>
      <c r="P4" s="553"/>
      <c r="Q4" s="557" t="s">
        <v>18</v>
      </c>
      <c r="R4" s="558"/>
      <c r="S4" s="558"/>
      <c r="T4" s="558"/>
      <c r="U4" s="558"/>
      <c r="V4" s="558"/>
      <c r="W4" s="558"/>
      <c r="X4" s="559"/>
    </row>
    <row r="5" spans="1:24" s="16" customFormat="1" ht="46.5" thickBot="1" x14ac:dyDescent="0.3">
      <c r="A5" s="101" t="s">
        <v>0</v>
      </c>
      <c r="B5" s="329"/>
      <c r="C5" s="76" t="s">
        <v>33</v>
      </c>
      <c r="D5" s="409" t="s">
        <v>34</v>
      </c>
      <c r="E5" s="76" t="s">
        <v>31</v>
      </c>
      <c r="F5" s="88" t="s">
        <v>19</v>
      </c>
      <c r="G5" s="76" t="s">
        <v>30</v>
      </c>
      <c r="H5" s="322" t="s">
        <v>20</v>
      </c>
      <c r="I5" s="317" t="s">
        <v>21</v>
      </c>
      <c r="J5" s="322" t="s">
        <v>22</v>
      </c>
      <c r="K5" s="410" t="s">
        <v>23</v>
      </c>
      <c r="L5" s="327" t="s">
        <v>24</v>
      </c>
      <c r="M5" s="327" t="s">
        <v>90</v>
      </c>
      <c r="N5" s="327" t="s">
        <v>25</v>
      </c>
      <c r="O5" s="331" t="s">
        <v>91</v>
      </c>
      <c r="P5" s="327" t="s">
        <v>92</v>
      </c>
      <c r="Q5" s="327" t="s">
        <v>26</v>
      </c>
      <c r="R5" s="327" t="s">
        <v>27</v>
      </c>
      <c r="S5" s="327" t="s">
        <v>28</v>
      </c>
      <c r="T5" s="327" t="s">
        <v>29</v>
      </c>
      <c r="U5" s="327" t="s">
        <v>93</v>
      </c>
      <c r="V5" s="327" t="s">
        <v>94</v>
      </c>
      <c r="W5" s="327" t="s">
        <v>95</v>
      </c>
      <c r="X5" s="387" t="s">
        <v>96</v>
      </c>
    </row>
    <row r="6" spans="1:24" s="16" customFormat="1" ht="39" customHeight="1" x14ac:dyDescent="0.25">
      <c r="A6" s="103" t="s">
        <v>3</v>
      </c>
      <c r="B6" s="514"/>
      <c r="C6" s="279">
        <v>4</v>
      </c>
      <c r="D6" s="440" t="s">
        <v>12</v>
      </c>
      <c r="E6" s="479" t="s">
        <v>104</v>
      </c>
      <c r="F6" s="480">
        <v>60</v>
      </c>
      <c r="G6" s="112"/>
      <c r="H6" s="260">
        <v>0.57999999999999996</v>
      </c>
      <c r="I6" s="261">
        <v>5.33</v>
      </c>
      <c r="J6" s="262">
        <v>1.83</v>
      </c>
      <c r="K6" s="278">
        <v>55.99</v>
      </c>
      <c r="L6" s="299">
        <v>0.03</v>
      </c>
      <c r="M6" s="260">
        <v>0.02</v>
      </c>
      <c r="N6" s="261">
        <v>11.95</v>
      </c>
      <c r="O6" s="261">
        <v>60</v>
      </c>
      <c r="P6" s="262">
        <v>0</v>
      </c>
      <c r="Q6" s="238">
        <v>16.3</v>
      </c>
      <c r="R6" s="45">
        <v>20.93</v>
      </c>
      <c r="S6" s="45">
        <v>10.97</v>
      </c>
      <c r="T6" s="45">
        <v>0.45</v>
      </c>
      <c r="U6" s="45">
        <v>139.61000000000001</v>
      </c>
      <c r="V6" s="45">
        <v>1E-3</v>
      </c>
      <c r="W6" s="45">
        <v>0</v>
      </c>
      <c r="X6" s="46">
        <v>0.01</v>
      </c>
    </row>
    <row r="7" spans="1:24" s="16" customFormat="1" ht="39" customHeight="1" x14ac:dyDescent="0.25">
      <c r="A7" s="77"/>
      <c r="B7" s="515"/>
      <c r="C7" s="341">
        <v>31</v>
      </c>
      <c r="D7" s="109" t="s">
        <v>5</v>
      </c>
      <c r="E7" s="481" t="s">
        <v>59</v>
      </c>
      <c r="F7" s="168">
        <v>200</v>
      </c>
      <c r="G7" s="93"/>
      <c r="H7" s="148">
        <v>5.74</v>
      </c>
      <c r="I7" s="53">
        <v>8.7799999999999994</v>
      </c>
      <c r="J7" s="54">
        <v>8.74</v>
      </c>
      <c r="K7" s="150">
        <v>138.04</v>
      </c>
      <c r="L7" s="178">
        <v>0.04</v>
      </c>
      <c r="M7" s="50">
        <v>0.08</v>
      </c>
      <c r="N7" s="13">
        <v>5.24</v>
      </c>
      <c r="O7" s="13">
        <v>132.80000000000001</v>
      </c>
      <c r="P7" s="40">
        <v>0.06</v>
      </c>
      <c r="Q7" s="178">
        <v>33.799999999999997</v>
      </c>
      <c r="R7" s="13">
        <v>77.48</v>
      </c>
      <c r="S7" s="13">
        <v>20.28</v>
      </c>
      <c r="T7" s="13">
        <v>1.28</v>
      </c>
      <c r="U7" s="13">
        <v>278.8</v>
      </c>
      <c r="V7" s="13">
        <v>6.0000000000000001E-3</v>
      </c>
      <c r="W7" s="13">
        <v>0</v>
      </c>
      <c r="X7" s="42">
        <v>3.5999999999999997E-2</v>
      </c>
    </row>
    <row r="8" spans="1:24" s="16" customFormat="1" ht="39" customHeight="1" x14ac:dyDescent="0.25">
      <c r="A8" s="79"/>
      <c r="B8" s="516"/>
      <c r="C8" s="341">
        <v>296</v>
      </c>
      <c r="D8" s="109" t="s">
        <v>6</v>
      </c>
      <c r="E8" s="481" t="s">
        <v>82</v>
      </c>
      <c r="F8" s="168">
        <v>90</v>
      </c>
      <c r="G8" s="93"/>
      <c r="H8" s="148">
        <v>18.89</v>
      </c>
      <c r="I8" s="53">
        <v>19.34</v>
      </c>
      <c r="J8" s="54">
        <v>7.73</v>
      </c>
      <c r="K8" s="150">
        <v>281.58</v>
      </c>
      <c r="L8" s="178">
        <v>0.08</v>
      </c>
      <c r="M8" s="50">
        <v>0.16</v>
      </c>
      <c r="N8" s="13">
        <v>1.39</v>
      </c>
      <c r="O8" s="13">
        <v>30</v>
      </c>
      <c r="P8" s="40">
        <v>0.21</v>
      </c>
      <c r="Q8" s="178">
        <v>30.79</v>
      </c>
      <c r="R8" s="13">
        <v>179.37</v>
      </c>
      <c r="S8" s="13">
        <v>22.65</v>
      </c>
      <c r="T8" s="13">
        <v>2.04</v>
      </c>
      <c r="U8" s="13">
        <v>271.20999999999998</v>
      </c>
      <c r="V8" s="13">
        <v>6.0000000000000001E-3</v>
      </c>
      <c r="W8" s="13">
        <v>3.0000000000000001E-3</v>
      </c>
      <c r="X8" s="42">
        <v>0.09</v>
      </c>
    </row>
    <row r="9" spans="1:24" s="16" customFormat="1" ht="48" customHeight="1" x14ac:dyDescent="0.25">
      <c r="A9" s="79"/>
      <c r="B9" s="516"/>
      <c r="C9" s="341">
        <v>312</v>
      </c>
      <c r="D9" s="442" t="s">
        <v>50</v>
      </c>
      <c r="E9" s="251" t="s">
        <v>114</v>
      </c>
      <c r="F9" s="74">
        <v>150</v>
      </c>
      <c r="G9" s="119"/>
      <c r="H9" s="180">
        <v>3.55</v>
      </c>
      <c r="I9" s="53">
        <v>7.16</v>
      </c>
      <c r="J9" s="147">
        <v>17.64</v>
      </c>
      <c r="K9" s="265">
        <v>150.44999999999999</v>
      </c>
      <c r="L9" s="178">
        <v>0.11</v>
      </c>
      <c r="M9" s="13">
        <v>0.12</v>
      </c>
      <c r="N9" s="13">
        <v>21.47</v>
      </c>
      <c r="O9" s="13">
        <v>100</v>
      </c>
      <c r="P9" s="22">
        <v>0.09</v>
      </c>
      <c r="Q9" s="178">
        <v>51.59</v>
      </c>
      <c r="R9" s="13">
        <v>90.88</v>
      </c>
      <c r="S9" s="13">
        <v>30.76</v>
      </c>
      <c r="T9" s="13">
        <v>1.1499999999999999</v>
      </c>
      <c r="U9" s="13">
        <v>495.63</v>
      </c>
      <c r="V9" s="13">
        <v>6.0499999999999998E-3</v>
      </c>
      <c r="W9" s="13">
        <v>7.2999999999999996E-4</v>
      </c>
      <c r="X9" s="40">
        <v>0.03</v>
      </c>
    </row>
    <row r="10" spans="1:24" s="16" customFormat="1" ht="39" customHeight="1" x14ac:dyDescent="0.25">
      <c r="A10" s="79"/>
      <c r="B10" s="516"/>
      <c r="C10" s="105">
        <v>114</v>
      </c>
      <c r="D10" s="126" t="s">
        <v>36</v>
      </c>
      <c r="E10" s="156" t="s">
        <v>41</v>
      </c>
      <c r="F10" s="377">
        <v>200</v>
      </c>
      <c r="G10" s="92"/>
      <c r="H10" s="17">
        <v>0</v>
      </c>
      <c r="I10" s="15">
        <v>0</v>
      </c>
      <c r="J10" s="18">
        <v>7.27</v>
      </c>
      <c r="K10" s="131">
        <v>28.73</v>
      </c>
      <c r="L10" s="177">
        <v>0</v>
      </c>
      <c r="M10" s="17">
        <v>0</v>
      </c>
      <c r="N10" s="15">
        <v>0</v>
      </c>
      <c r="O10" s="15">
        <v>0</v>
      </c>
      <c r="P10" s="38">
        <v>0</v>
      </c>
      <c r="Q10" s="177">
        <v>0.26</v>
      </c>
      <c r="R10" s="15">
        <v>0.03</v>
      </c>
      <c r="S10" s="15">
        <v>0.03</v>
      </c>
      <c r="T10" s="15">
        <v>0.02</v>
      </c>
      <c r="U10" s="15">
        <v>0.28999999999999998</v>
      </c>
      <c r="V10" s="15">
        <v>0</v>
      </c>
      <c r="W10" s="15">
        <v>0</v>
      </c>
      <c r="X10" s="38">
        <v>0</v>
      </c>
    </row>
    <row r="11" spans="1:24" s="16" customFormat="1" ht="29.25" customHeight="1" x14ac:dyDescent="0.25">
      <c r="A11" s="79"/>
      <c r="B11" s="516"/>
      <c r="C11" s="343">
        <v>119</v>
      </c>
      <c r="D11" s="109" t="s">
        <v>7</v>
      </c>
      <c r="E11" s="286" t="s">
        <v>44</v>
      </c>
      <c r="F11" s="93">
        <v>30</v>
      </c>
      <c r="G11" s="93"/>
      <c r="H11" s="19">
        <v>2.2799999999999998</v>
      </c>
      <c r="I11" s="20">
        <v>0.24</v>
      </c>
      <c r="J11" s="21">
        <v>14.76</v>
      </c>
      <c r="K11" s="199">
        <v>70.5</v>
      </c>
      <c r="L11" s="201">
        <v>0.03</v>
      </c>
      <c r="M11" s="19">
        <v>0.01</v>
      </c>
      <c r="N11" s="20">
        <v>0</v>
      </c>
      <c r="O11" s="20">
        <v>0</v>
      </c>
      <c r="P11" s="42">
        <v>0</v>
      </c>
      <c r="Q11" s="201">
        <v>6</v>
      </c>
      <c r="R11" s="20">
        <v>19.5</v>
      </c>
      <c r="S11" s="20">
        <v>4.2</v>
      </c>
      <c r="T11" s="20">
        <v>0.33</v>
      </c>
      <c r="U11" s="20">
        <v>27.9</v>
      </c>
      <c r="V11" s="20">
        <v>1E-3</v>
      </c>
      <c r="W11" s="20">
        <v>2E-3</v>
      </c>
      <c r="X11" s="42">
        <v>4.3499999999999996</v>
      </c>
    </row>
    <row r="12" spans="1:24" s="16" customFormat="1" ht="39" customHeight="1" x14ac:dyDescent="0.25">
      <c r="A12" s="79"/>
      <c r="B12" s="516"/>
      <c r="C12" s="341">
        <v>120</v>
      </c>
      <c r="D12" s="109" t="s">
        <v>8</v>
      </c>
      <c r="E12" s="286" t="s">
        <v>37</v>
      </c>
      <c r="F12" s="93">
        <v>20</v>
      </c>
      <c r="G12" s="93"/>
      <c r="H12" s="19">
        <v>1.32</v>
      </c>
      <c r="I12" s="20">
        <v>0.24</v>
      </c>
      <c r="J12" s="21">
        <v>8.0399999999999991</v>
      </c>
      <c r="K12" s="199">
        <v>39.6</v>
      </c>
      <c r="L12" s="201">
        <v>0.03</v>
      </c>
      <c r="M12" s="19">
        <v>0.02</v>
      </c>
      <c r="N12" s="20">
        <v>0</v>
      </c>
      <c r="O12" s="20">
        <v>0</v>
      </c>
      <c r="P12" s="42">
        <v>0</v>
      </c>
      <c r="Q12" s="20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24" s="16" customFormat="1" ht="39" customHeight="1" x14ac:dyDescent="0.25">
      <c r="A13" s="79"/>
      <c r="B13" s="516"/>
      <c r="C13" s="512"/>
      <c r="D13" s="461"/>
      <c r="E13" s="287" t="s">
        <v>13</v>
      </c>
      <c r="F13" s="196">
        <f>F6+F7+F8+F9+F10+F11+F12</f>
        <v>750</v>
      </c>
      <c r="G13" s="196"/>
      <c r="H13" s="32">
        <f t="shared" ref="H13:X13" si="0">H6+H7+H8+H9+H10+H11+H12</f>
        <v>32.36</v>
      </c>
      <c r="I13" s="31">
        <f t="shared" si="0"/>
        <v>41.09</v>
      </c>
      <c r="J13" s="194">
        <f t="shared" si="0"/>
        <v>66.009999999999991</v>
      </c>
      <c r="K13" s="196">
        <f t="shared" si="0"/>
        <v>764.89</v>
      </c>
      <c r="L13" s="32">
        <f t="shared" si="0"/>
        <v>0.32000000000000006</v>
      </c>
      <c r="M13" s="31">
        <f t="shared" si="0"/>
        <v>0.41000000000000003</v>
      </c>
      <c r="N13" s="31">
        <f t="shared" si="0"/>
        <v>40.049999999999997</v>
      </c>
      <c r="O13" s="31">
        <f t="shared" si="0"/>
        <v>322.8</v>
      </c>
      <c r="P13" s="48">
        <f t="shared" si="0"/>
        <v>0.36</v>
      </c>
      <c r="Q13" s="142">
        <f t="shared" si="0"/>
        <v>144.54</v>
      </c>
      <c r="R13" s="31">
        <f t="shared" si="0"/>
        <v>418.18999999999994</v>
      </c>
      <c r="S13" s="31">
        <f t="shared" si="0"/>
        <v>98.29</v>
      </c>
      <c r="T13" s="31">
        <f t="shared" si="0"/>
        <v>6.05</v>
      </c>
      <c r="U13" s="31">
        <f t="shared" si="0"/>
        <v>1260.44</v>
      </c>
      <c r="V13" s="31">
        <f t="shared" si="0"/>
        <v>2.1050000000000003E-2</v>
      </c>
      <c r="W13" s="31">
        <f t="shared" si="0"/>
        <v>6.7299999999999999E-3</v>
      </c>
      <c r="X13" s="48">
        <f t="shared" si="0"/>
        <v>4.516</v>
      </c>
    </row>
    <row r="14" spans="1:24" s="16" customFormat="1" ht="39" customHeight="1" thickBot="1" x14ac:dyDescent="0.3">
      <c r="A14" s="189"/>
      <c r="B14" s="517"/>
      <c r="C14" s="513"/>
      <c r="D14" s="305"/>
      <c r="E14" s="288" t="s">
        <v>14</v>
      </c>
      <c r="F14" s="254"/>
      <c r="G14" s="96"/>
      <c r="H14" s="113"/>
      <c r="I14" s="47"/>
      <c r="J14" s="89"/>
      <c r="K14" s="137">
        <f>K13/23.5</f>
        <v>32.54851063829787</v>
      </c>
      <c r="L14" s="113"/>
      <c r="M14" s="47"/>
      <c r="N14" s="47"/>
      <c r="O14" s="47"/>
      <c r="P14" s="82"/>
      <c r="Q14" s="144"/>
      <c r="R14" s="47"/>
      <c r="S14" s="47"/>
      <c r="T14" s="47"/>
      <c r="U14" s="47"/>
      <c r="V14" s="47"/>
      <c r="W14" s="47"/>
      <c r="X14" s="82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24"/>
      <c r="F16" s="25"/>
      <c r="G16" s="11"/>
      <c r="H16" s="11"/>
      <c r="I16" s="11"/>
      <c r="J16" s="11"/>
    </row>
    <row r="17" spans="4:10" ht="18.75" x14ac:dyDescent="0.25">
      <c r="D17" s="11"/>
      <c r="E17" s="24"/>
      <c r="F17" s="25"/>
      <c r="G17" s="11"/>
      <c r="H17" s="11"/>
      <c r="I17" s="11"/>
      <c r="J17" s="11"/>
    </row>
    <row r="26" spans="4:10" x14ac:dyDescent="0.25">
      <c r="D26" s="11"/>
      <c r="E26" s="11"/>
      <c r="F26" s="11"/>
      <c r="G26" s="11"/>
      <c r="H26" s="11"/>
      <c r="I26" s="11"/>
      <c r="J2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6"/>
  <sheetViews>
    <sheetView zoomScale="70" zoomScaleNormal="70" workbookViewId="0">
      <selection activeCell="A4" sqref="A4"/>
    </sheetView>
  </sheetViews>
  <sheetFormatPr defaultRowHeight="15" x14ac:dyDescent="0.25"/>
  <cols>
    <col min="1" max="2" width="16.85546875" customWidth="1"/>
    <col min="3" max="3" width="21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  <col min="23" max="23" width="11.5703125" customWidth="1"/>
  </cols>
  <sheetData>
    <row r="2" spans="1:24" ht="23.25" x14ac:dyDescent="0.35">
      <c r="A2" s="6" t="s">
        <v>138</v>
      </c>
      <c r="B2" s="6"/>
      <c r="C2" s="7"/>
      <c r="D2" s="6" t="s">
        <v>2</v>
      </c>
      <c r="E2" s="6"/>
      <c r="F2" s="8" t="s">
        <v>1</v>
      </c>
      <c r="G2" s="7">
        <v>24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100"/>
      <c r="C4" s="387" t="s">
        <v>32</v>
      </c>
      <c r="D4" s="181"/>
      <c r="E4" s="416"/>
      <c r="F4" s="384"/>
      <c r="G4" s="384"/>
      <c r="H4" s="466" t="s">
        <v>15</v>
      </c>
      <c r="I4" s="467"/>
      <c r="J4" s="482"/>
      <c r="K4" s="408" t="s">
        <v>16</v>
      </c>
      <c r="L4" s="555" t="s">
        <v>17</v>
      </c>
      <c r="M4" s="555"/>
      <c r="N4" s="565"/>
      <c r="O4" s="565"/>
      <c r="P4" s="566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46.5" thickBot="1" x14ac:dyDescent="0.3">
      <c r="A5" s="101" t="s">
        <v>0</v>
      </c>
      <c r="B5" s="329"/>
      <c r="C5" s="76" t="s">
        <v>33</v>
      </c>
      <c r="D5" s="409" t="s">
        <v>34</v>
      </c>
      <c r="E5" s="76" t="s">
        <v>31</v>
      </c>
      <c r="F5" s="88" t="s">
        <v>19</v>
      </c>
      <c r="G5" s="88" t="s">
        <v>30</v>
      </c>
      <c r="H5" s="493" t="s">
        <v>20</v>
      </c>
      <c r="I5" s="317" t="s">
        <v>21</v>
      </c>
      <c r="J5" s="494" t="s">
        <v>22</v>
      </c>
      <c r="K5" s="410" t="s">
        <v>23</v>
      </c>
      <c r="L5" s="356" t="s">
        <v>24</v>
      </c>
      <c r="M5" s="249" t="s">
        <v>90</v>
      </c>
      <c r="N5" s="249" t="s">
        <v>25</v>
      </c>
      <c r="O5" s="316" t="s">
        <v>91</v>
      </c>
      <c r="P5" s="249" t="s">
        <v>92</v>
      </c>
      <c r="Q5" s="249" t="s">
        <v>26</v>
      </c>
      <c r="R5" s="249" t="s">
        <v>27</v>
      </c>
      <c r="S5" s="249" t="s">
        <v>28</v>
      </c>
      <c r="T5" s="249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24" s="16" customFormat="1" ht="39" customHeight="1" x14ac:dyDescent="0.25">
      <c r="A6" s="103" t="s">
        <v>3</v>
      </c>
      <c r="B6" s="514"/>
      <c r="C6" s="140">
        <v>13</v>
      </c>
      <c r="D6" s="436" t="s">
        <v>4</v>
      </c>
      <c r="E6" s="381" t="s">
        <v>46</v>
      </c>
      <c r="F6" s="483">
        <v>60</v>
      </c>
      <c r="G6" s="209"/>
      <c r="H6" s="308">
        <v>1.1200000000000001</v>
      </c>
      <c r="I6" s="309">
        <v>4.2699999999999996</v>
      </c>
      <c r="J6" s="310">
        <v>6.02</v>
      </c>
      <c r="K6" s="212">
        <v>68.62</v>
      </c>
      <c r="L6" s="193">
        <v>0.03</v>
      </c>
      <c r="M6" s="36">
        <v>0.04</v>
      </c>
      <c r="N6" s="36">
        <v>3.29</v>
      </c>
      <c r="O6" s="36">
        <v>450</v>
      </c>
      <c r="P6" s="37">
        <v>0</v>
      </c>
      <c r="Q6" s="193">
        <v>14.45</v>
      </c>
      <c r="R6" s="36">
        <v>29.75</v>
      </c>
      <c r="S6" s="36">
        <v>18.420000000000002</v>
      </c>
      <c r="T6" s="36">
        <v>0.54</v>
      </c>
      <c r="U6" s="36">
        <v>161.77000000000001</v>
      </c>
      <c r="V6" s="36">
        <v>3.0000000000000001E-3</v>
      </c>
      <c r="W6" s="36">
        <v>1E-3</v>
      </c>
      <c r="X6" s="37">
        <v>0.02</v>
      </c>
    </row>
    <row r="7" spans="1:24" s="16" customFormat="1" ht="39" customHeight="1" x14ac:dyDescent="0.25">
      <c r="A7" s="77"/>
      <c r="B7" s="515"/>
      <c r="C7" s="107">
        <v>138</v>
      </c>
      <c r="D7" s="233" t="s">
        <v>5</v>
      </c>
      <c r="E7" s="378" t="s">
        <v>120</v>
      </c>
      <c r="F7" s="429">
        <v>200</v>
      </c>
      <c r="G7" s="94"/>
      <c r="H7" s="178">
        <v>6.03</v>
      </c>
      <c r="I7" s="13">
        <v>6.38</v>
      </c>
      <c r="J7" s="40">
        <v>11.17</v>
      </c>
      <c r="K7" s="95">
        <v>126.47</v>
      </c>
      <c r="L7" s="178">
        <v>0.08</v>
      </c>
      <c r="M7" s="50">
        <v>0.08</v>
      </c>
      <c r="N7" s="13">
        <v>5.73</v>
      </c>
      <c r="O7" s="13">
        <v>120</v>
      </c>
      <c r="P7" s="40">
        <v>0.02</v>
      </c>
      <c r="Q7" s="178">
        <v>23.55</v>
      </c>
      <c r="R7" s="13">
        <v>88.42</v>
      </c>
      <c r="S7" s="13">
        <v>23.21</v>
      </c>
      <c r="T7" s="13">
        <v>1.27</v>
      </c>
      <c r="U7" s="13">
        <v>411.47</v>
      </c>
      <c r="V7" s="13">
        <v>6.0000000000000001E-3</v>
      </c>
      <c r="W7" s="13">
        <v>0</v>
      </c>
      <c r="X7" s="40">
        <v>0.04</v>
      </c>
    </row>
    <row r="8" spans="1:24" s="16" customFormat="1" ht="39" customHeight="1" x14ac:dyDescent="0.25">
      <c r="A8" s="79"/>
      <c r="B8" s="516"/>
      <c r="C8" s="140">
        <v>148</v>
      </c>
      <c r="D8" s="109" t="s">
        <v>6</v>
      </c>
      <c r="E8" s="251" t="s">
        <v>83</v>
      </c>
      <c r="F8" s="411">
        <v>90</v>
      </c>
      <c r="G8" s="93"/>
      <c r="H8" s="177">
        <v>19.52</v>
      </c>
      <c r="I8" s="15">
        <v>10.17</v>
      </c>
      <c r="J8" s="38">
        <v>5.89</v>
      </c>
      <c r="K8" s="131">
        <v>193.12</v>
      </c>
      <c r="L8" s="177">
        <v>0.11</v>
      </c>
      <c r="M8" s="17">
        <v>0.16</v>
      </c>
      <c r="N8" s="15">
        <v>1.57</v>
      </c>
      <c r="O8" s="15">
        <v>300</v>
      </c>
      <c r="P8" s="38">
        <v>0.44</v>
      </c>
      <c r="Q8" s="177">
        <v>129.65</v>
      </c>
      <c r="R8" s="15">
        <v>270.19</v>
      </c>
      <c r="S8" s="15">
        <v>64.94</v>
      </c>
      <c r="T8" s="15">
        <v>1.28</v>
      </c>
      <c r="U8" s="15">
        <v>460.93</v>
      </c>
      <c r="V8" s="15">
        <v>0.14000000000000001</v>
      </c>
      <c r="W8" s="15">
        <v>1.7000000000000001E-2</v>
      </c>
      <c r="X8" s="38">
        <v>0.66</v>
      </c>
    </row>
    <row r="9" spans="1:24" s="16" customFormat="1" ht="39" customHeight="1" x14ac:dyDescent="0.25">
      <c r="A9" s="79"/>
      <c r="B9" s="516"/>
      <c r="C9" s="341">
        <v>253</v>
      </c>
      <c r="D9" s="109" t="s">
        <v>50</v>
      </c>
      <c r="E9" s="251" t="s">
        <v>89</v>
      </c>
      <c r="F9" s="411">
        <v>150</v>
      </c>
      <c r="G9" s="93"/>
      <c r="H9" s="180">
        <v>4.3</v>
      </c>
      <c r="I9" s="53">
        <v>4.24</v>
      </c>
      <c r="J9" s="147">
        <v>18.77</v>
      </c>
      <c r="K9" s="150">
        <v>129.54</v>
      </c>
      <c r="L9" s="180">
        <v>0.11</v>
      </c>
      <c r="M9" s="148">
        <v>0.06</v>
      </c>
      <c r="N9" s="53">
        <v>0</v>
      </c>
      <c r="O9" s="53">
        <v>10</v>
      </c>
      <c r="P9" s="147">
        <v>0.06</v>
      </c>
      <c r="Q9" s="180">
        <v>8.69</v>
      </c>
      <c r="R9" s="53">
        <v>94.9</v>
      </c>
      <c r="S9" s="53">
        <v>62.72</v>
      </c>
      <c r="T9" s="53">
        <v>2.12</v>
      </c>
      <c r="U9" s="53">
        <v>114.82</v>
      </c>
      <c r="V9" s="53">
        <v>1E-3</v>
      </c>
      <c r="W9" s="53">
        <v>1E-3</v>
      </c>
      <c r="X9" s="147">
        <v>0.01</v>
      </c>
    </row>
    <row r="10" spans="1:24" s="16" customFormat="1" ht="42.75" customHeight="1" x14ac:dyDescent="0.25">
      <c r="A10" s="79"/>
      <c r="B10" s="516"/>
      <c r="C10" s="343">
        <v>100</v>
      </c>
      <c r="D10" s="149" t="s">
        <v>69</v>
      </c>
      <c r="E10" s="109" t="s">
        <v>67</v>
      </c>
      <c r="F10" s="93">
        <v>200</v>
      </c>
      <c r="G10" s="267"/>
      <c r="H10" s="201">
        <v>0.15</v>
      </c>
      <c r="I10" s="20">
        <v>0.04</v>
      </c>
      <c r="J10" s="42">
        <v>12.83</v>
      </c>
      <c r="K10" s="134">
        <v>52.45</v>
      </c>
      <c r="L10" s="177">
        <v>0</v>
      </c>
      <c r="M10" s="17">
        <v>0</v>
      </c>
      <c r="N10" s="15">
        <v>1.2</v>
      </c>
      <c r="O10" s="15">
        <v>0</v>
      </c>
      <c r="P10" s="38">
        <v>0</v>
      </c>
      <c r="Q10" s="177">
        <v>6.83</v>
      </c>
      <c r="R10" s="15">
        <v>5.22</v>
      </c>
      <c r="S10" s="15">
        <v>4.5199999999999996</v>
      </c>
      <c r="T10" s="15">
        <v>0.12</v>
      </c>
      <c r="U10" s="15">
        <v>42.79</v>
      </c>
      <c r="V10" s="15">
        <v>0</v>
      </c>
      <c r="W10" s="15">
        <v>0.02</v>
      </c>
      <c r="X10" s="38">
        <v>0</v>
      </c>
    </row>
    <row r="11" spans="1:24" s="16" customFormat="1" ht="34.5" customHeight="1" x14ac:dyDescent="0.25">
      <c r="A11" s="79"/>
      <c r="B11" s="516"/>
      <c r="C11" s="107">
        <v>119</v>
      </c>
      <c r="D11" s="108" t="s">
        <v>7</v>
      </c>
      <c r="E11" s="126" t="s">
        <v>44</v>
      </c>
      <c r="F11" s="120">
        <v>45</v>
      </c>
      <c r="G11" s="92"/>
      <c r="H11" s="177">
        <v>3.42</v>
      </c>
      <c r="I11" s="15">
        <v>0.36</v>
      </c>
      <c r="J11" s="38">
        <v>22.14</v>
      </c>
      <c r="K11" s="131">
        <v>105.75</v>
      </c>
      <c r="L11" s="177">
        <v>0.05</v>
      </c>
      <c r="M11" s="17">
        <v>0.01</v>
      </c>
      <c r="N11" s="15">
        <v>0</v>
      </c>
      <c r="O11" s="15">
        <v>0</v>
      </c>
      <c r="P11" s="38">
        <v>0</v>
      </c>
      <c r="Q11" s="177">
        <v>9</v>
      </c>
      <c r="R11" s="15">
        <v>29.25</v>
      </c>
      <c r="S11" s="15">
        <v>6.3</v>
      </c>
      <c r="T11" s="15">
        <v>0.5</v>
      </c>
      <c r="U11" s="15">
        <v>41.85</v>
      </c>
      <c r="V11" s="15">
        <v>1E-3</v>
      </c>
      <c r="W11" s="15">
        <v>3.0000000000000001E-3</v>
      </c>
      <c r="X11" s="40">
        <v>6.53</v>
      </c>
    </row>
    <row r="12" spans="1:24" s="16" customFormat="1" ht="39" customHeight="1" x14ac:dyDescent="0.25">
      <c r="A12" s="79"/>
      <c r="B12" s="516"/>
      <c r="C12" s="105">
        <v>120</v>
      </c>
      <c r="D12" s="108" t="s">
        <v>8</v>
      </c>
      <c r="E12" s="126" t="s">
        <v>37</v>
      </c>
      <c r="F12" s="120">
        <v>25</v>
      </c>
      <c r="G12" s="92"/>
      <c r="H12" s="177">
        <v>1.65</v>
      </c>
      <c r="I12" s="15">
        <v>0.3</v>
      </c>
      <c r="J12" s="38">
        <v>10.050000000000001</v>
      </c>
      <c r="K12" s="131">
        <v>49.5</v>
      </c>
      <c r="L12" s="177">
        <v>0.04</v>
      </c>
      <c r="M12" s="17">
        <v>0.02</v>
      </c>
      <c r="N12" s="15">
        <v>0</v>
      </c>
      <c r="O12" s="15">
        <v>0</v>
      </c>
      <c r="P12" s="38">
        <v>0</v>
      </c>
      <c r="Q12" s="177">
        <v>7.25</v>
      </c>
      <c r="R12" s="15">
        <v>37.5</v>
      </c>
      <c r="S12" s="15">
        <v>11.75</v>
      </c>
      <c r="T12" s="15">
        <v>0.98</v>
      </c>
      <c r="U12" s="15">
        <v>58.75</v>
      </c>
      <c r="V12" s="15">
        <v>1E-3</v>
      </c>
      <c r="W12" s="15">
        <v>1E-3</v>
      </c>
      <c r="X12" s="38">
        <v>0</v>
      </c>
    </row>
    <row r="13" spans="1:24" s="33" customFormat="1" ht="39" customHeight="1" x14ac:dyDescent="0.25">
      <c r="A13" s="78"/>
      <c r="B13" s="527"/>
      <c r="C13" s="512"/>
      <c r="D13" s="461"/>
      <c r="E13" s="222" t="s">
        <v>13</v>
      </c>
      <c r="F13" s="259">
        <f>SUM(F6:F12)</f>
        <v>770</v>
      </c>
      <c r="G13" s="196"/>
      <c r="H13" s="142">
        <f t="shared" ref="H13:X13" si="0">SUM(H6:H12)</f>
        <v>36.19</v>
      </c>
      <c r="I13" s="31">
        <f t="shared" si="0"/>
        <v>25.76</v>
      </c>
      <c r="J13" s="48">
        <f t="shared" si="0"/>
        <v>86.86999999999999</v>
      </c>
      <c r="K13" s="196">
        <f t="shared" si="0"/>
        <v>725.45</v>
      </c>
      <c r="L13" s="142">
        <f t="shared" si="0"/>
        <v>0.42</v>
      </c>
      <c r="M13" s="31">
        <f t="shared" si="0"/>
        <v>0.37000000000000005</v>
      </c>
      <c r="N13" s="31">
        <f t="shared" si="0"/>
        <v>11.79</v>
      </c>
      <c r="O13" s="31">
        <f t="shared" si="0"/>
        <v>880</v>
      </c>
      <c r="P13" s="48">
        <f t="shared" si="0"/>
        <v>0.52</v>
      </c>
      <c r="Q13" s="142">
        <f t="shared" si="0"/>
        <v>199.42000000000002</v>
      </c>
      <c r="R13" s="31">
        <f t="shared" si="0"/>
        <v>555.23</v>
      </c>
      <c r="S13" s="31">
        <f t="shared" si="0"/>
        <v>191.86</v>
      </c>
      <c r="T13" s="31">
        <f t="shared" si="0"/>
        <v>6.8100000000000005</v>
      </c>
      <c r="U13" s="31">
        <f t="shared" si="0"/>
        <v>1292.3799999999999</v>
      </c>
      <c r="V13" s="31">
        <f t="shared" si="0"/>
        <v>0.15200000000000002</v>
      </c>
      <c r="W13" s="31">
        <f t="shared" si="0"/>
        <v>4.300000000000001E-2</v>
      </c>
      <c r="X13" s="48">
        <f t="shared" si="0"/>
        <v>7.26</v>
      </c>
    </row>
    <row r="14" spans="1:24" s="33" customFormat="1" ht="39" customHeight="1" thickBot="1" x14ac:dyDescent="0.3">
      <c r="A14" s="104"/>
      <c r="B14" s="528"/>
      <c r="C14" s="513"/>
      <c r="D14" s="305"/>
      <c r="E14" s="241" t="s">
        <v>14</v>
      </c>
      <c r="F14" s="315"/>
      <c r="G14" s="305"/>
      <c r="H14" s="473"/>
      <c r="I14" s="474"/>
      <c r="J14" s="475"/>
      <c r="K14" s="137">
        <f>K13/23.5</f>
        <v>30.870212765957447</v>
      </c>
      <c r="L14" s="473"/>
      <c r="M14" s="476"/>
      <c r="N14" s="474"/>
      <c r="O14" s="474"/>
      <c r="P14" s="475"/>
      <c r="Q14" s="473"/>
      <c r="R14" s="474"/>
      <c r="S14" s="474"/>
      <c r="T14" s="474"/>
      <c r="U14" s="474"/>
      <c r="V14" s="474"/>
      <c r="W14" s="474"/>
      <c r="X14" s="475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24"/>
      <c r="F16" s="25"/>
      <c r="G16" s="11"/>
      <c r="H16" s="11"/>
      <c r="I16" s="11"/>
      <c r="J16" s="11"/>
    </row>
    <row r="17" spans="4:10" ht="18.75" x14ac:dyDescent="0.25">
      <c r="D17" s="11"/>
      <c r="E17" s="24"/>
      <c r="F17" s="25"/>
      <c r="G17" s="11"/>
      <c r="H17" s="11"/>
      <c r="I17" s="11"/>
      <c r="J17" s="11"/>
    </row>
    <row r="18" spans="4:10" ht="18.75" x14ac:dyDescent="0.25">
      <c r="D18" s="11"/>
      <c r="E18" s="24"/>
      <c r="F18" s="25"/>
      <c r="G18" s="11"/>
      <c r="H18" s="11"/>
      <c r="I18" s="11"/>
      <c r="J18" s="11"/>
    </row>
    <row r="19" spans="4:10" ht="18.75" x14ac:dyDescent="0.25">
      <c r="D19" s="11"/>
      <c r="E19" s="24"/>
      <c r="F19" s="25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  <row r="25" spans="4:10" x14ac:dyDescent="0.25">
      <c r="D25" s="11"/>
      <c r="E25" s="11"/>
      <c r="F25" s="11"/>
      <c r="G25" s="11"/>
      <c r="H25" s="11"/>
      <c r="I25" s="11"/>
      <c r="J25" s="11"/>
    </row>
    <row r="26" spans="4:10" x14ac:dyDescent="0.25">
      <c r="D26" s="11"/>
      <c r="E26" s="11"/>
      <c r="F26" s="11"/>
      <c r="G26" s="11"/>
      <c r="H26" s="11"/>
      <c r="I26" s="11"/>
      <c r="J2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18"/>
  <sheetViews>
    <sheetView zoomScale="70" zoomScaleNormal="70" workbookViewId="0">
      <selection activeCell="A4" sqref="A4"/>
    </sheetView>
  </sheetViews>
  <sheetFormatPr defaultRowHeight="15" x14ac:dyDescent="0.25"/>
  <cols>
    <col min="1" max="1" width="19.7109375" customWidth="1"/>
    <col min="2" max="2" width="19.7109375" style="503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5" max="15" width="10.42578125" customWidth="1"/>
    <col min="23" max="23" width="11.28515625" customWidth="1"/>
  </cols>
  <sheetData>
    <row r="2" spans="1:24" ht="23.25" x14ac:dyDescent="0.35">
      <c r="A2" s="6" t="s">
        <v>137</v>
      </c>
      <c r="B2" s="502"/>
      <c r="C2" s="7"/>
      <c r="D2" s="6" t="s">
        <v>2</v>
      </c>
      <c r="E2" s="6"/>
      <c r="F2" s="8" t="s">
        <v>1</v>
      </c>
      <c r="G2" s="83">
        <v>3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414"/>
      <c r="C4" s="387" t="s">
        <v>32</v>
      </c>
      <c r="D4" s="415"/>
      <c r="E4" s="416"/>
      <c r="F4" s="385"/>
      <c r="G4" s="387"/>
      <c r="H4" s="472" t="s">
        <v>15</v>
      </c>
      <c r="I4" s="471"/>
      <c r="J4" s="470"/>
      <c r="K4" s="408" t="s">
        <v>16</v>
      </c>
      <c r="L4" s="550" t="s">
        <v>17</v>
      </c>
      <c r="M4" s="551"/>
      <c r="N4" s="552"/>
      <c r="O4" s="552"/>
      <c r="P4" s="553"/>
      <c r="Q4" s="557" t="s">
        <v>18</v>
      </c>
      <c r="R4" s="558"/>
      <c r="S4" s="558"/>
      <c r="T4" s="558"/>
      <c r="U4" s="558"/>
      <c r="V4" s="558"/>
      <c r="W4" s="558"/>
      <c r="X4" s="559"/>
    </row>
    <row r="5" spans="1:24" s="16" customFormat="1" ht="31.5" thickBot="1" x14ac:dyDescent="0.3">
      <c r="A5" s="101" t="s">
        <v>0</v>
      </c>
      <c r="B5" s="418"/>
      <c r="C5" s="76" t="s">
        <v>33</v>
      </c>
      <c r="D5" s="419" t="s">
        <v>34</v>
      </c>
      <c r="E5" s="76" t="s">
        <v>31</v>
      </c>
      <c r="F5" s="72" t="s">
        <v>19</v>
      </c>
      <c r="G5" s="76" t="s">
        <v>30</v>
      </c>
      <c r="H5" s="72" t="s">
        <v>20</v>
      </c>
      <c r="I5" s="317" t="s">
        <v>21</v>
      </c>
      <c r="J5" s="72" t="s">
        <v>22</v>
      </c>
      <c r="K5" s="410" t="s">
        <v>23</v>
      </c>
      <c r="L5" s="249" t="s">
        <v>24</v>
      </c>
      <c r="M5" s="249" t="s">
        <v>90</v>
      </c>
      <c r="N5" s="249" t="s">
        <v>25</v>
      </c>
      <c r="O5" s="316" t="s">
        <v>91</v>
      </c>
      <c r="P5" s="249" t="s">
        <v>92</v>
      </c>
      <c r="Q5" s="249" t="s">
        <v>26</v>
      </c>
      <c r="R5" s="249" t="s">
        <v>27</v>
      </c>
      <c r="S5" s="249" t="s">
        <v>28</v>
      </c>
      <c r="T5" s="249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24" s="16" customFormat="1" ht="37.5" customHeight="1" x14ac:dyDescent="0.25">
      <c r="A6" s="103" t="s">
        <v>3</v>
      </c>
      <c r="B6" s="275"/>
      <c r="C6" s="359">
        <v>28</v>
      </c>
      <c r="D6" s="538" t="s">
        <v>12</v>
      </c>
      <c r="E6" s="354" t="s">
        <v>125</v>
      </c>
      <c r="F6" s="539">
        <v>60</v>
      </c>
      <c r="G6" s="346"/>
      <c r="H6" s="43">
        <v>0.48</v>
      </c>
      <c r="I6" s="34">
        <v>0.6</v>
      </c>
      <c r="J6" s="44">
        <v>1.56</v>
      </c>
      <c r="K6" s="353">
        <v>8.4</v>
      </c>
      <c r="L6" s="201">
        <v>0.02</v>
      </c>
      <c r="M6" s="20">
        <v>0.02</v>
      </c>
      <c r="N6" s="20">
        <v>6</v>
      </c>
      <c r="O6" s="20">
        <v>10</v>
      </c>
      <c r="P6" s="21">
        <v>0</v>
      </c>
      <c r="Q6" s="238">
        <v>13.8</v>
      </c>
      <c r="R6" s="45">
        <v>25.2</v>
      </c>
      <c r="S6" s="45">
        <v>8.4</v>
      </c>
      <c r="T6" s="45">
        <v>0.36</v>
      </c>
      <c r="U6" s="45">
        <v>117.6</v>
      </c>
      <c r="V6" s="45">
        <v>0</v>
      </c>
      <c r="W6" s="45">
        <v>0</v>
      </c>
      <c r="X6" s="46">
        <v>0</v>
      </c>
    </row>
    <row r="7" spans="1:24" s="16" customFormat="1" ht="37.5" customHeight="1" x14ac:dyDescent="0.25">
      <c r="A7" s="77"/>
      <c r="B7" s="108"/>
      <c r="C7" s="105">
        <v>33</v>
      </c>
      <c r="D7" s="126" t="s">
        <v>5</v>
      </c>
      <c r="E7" s="156" t="s">
        <v>47</v>
      </c>
      <c r="F7" s="208">
        <v>200</v>
      </c>
      <c r="G7" s="108"/>
      <c r="H7" s="178">
        <v>6.2</v>
      </c>
      <c r="I7" s="13">
        <v>6.38</v>
      </c>
      <c r="J7" s="40">
        <v>12.3</v>
      </c>
      <c r="K7" s="75">
        <v>131.76</v>
      </c>
      <c r="L7" s="178">
        <v>7.0000000000000007E-2</v>
      </c>
      <c r="M7" s="50">
        <v>0.08</v>
      </c>
      <c r="N7" s="13">
        <v>5.17</v>
      </c>
      <c r="O7" s="13">
        <v>120</v>
      </c>
      <c r="P7" s="40">
        <v>0.02</v>
      </c>
      <c r="Q7" s="178">
        <v>24.98</v>
      </c>
      <c r="R7" s="13">
        <v>89.85</v>
      </c>
      <c r="S7" s="13">
        <v>24.24</v>
      </c>
      <c r="T7" s="13">
        <v>1.29</v>
      </c>
      <c r="U7" s="13">
        <v>375.02</v>
      </c>
      <c r="V7" s="13">
        <v>5.0000000000000001E-3</v>
      </c>
      <c r="W7" s="13">
        <v>1E-3</v>
      </c>
      <c r="X7" s="42">
        <v>0.04</v>
      </c>
    </row>
    <row r="8" spans="1:24" s="16" customFormat="1" ht="37.5" customHeight="1" x14ac:dyDescent="0.25">
      <c r="A8" s="79"/>
      <c r="B8" s="108"/>
      <c r="C8" s="105">
        <v>321</v>
      </c>
      <c r="D8" s="126" t="s">
        <v>6</v>
      </c>
      <c r="E8" s="156" t="s">
        <v>126</v>
      </c>
      <c r="F8" s="208">
        <v>90</v>
      </c>
      <c r="G8" s="108"/>
      <c r="H8" s="177">
        <v>19.78</v>
      </c>
      <c r="I8" s="15">
        <v>24.51</v>
      </c>
      <c r="J8" s="38">
        <v>2.52</v>
      </c>
      <c r="K8" s="185">
        <v>312.27999999999997</v>
      </c>
      <c r="L8" s="177">
        <v>7.0000000000000007E-2</v>
      </c>
      <c r="M8" s="17">
        <v>0.21</v>
      </c>
      <c r="N8" s="15">
        <v>1.1599999999999999</v>
      </c>
      <c r="O8" s="15">
        <v>80</v>
      </c>
      <c r="P8" s="38">
        <v>0.28999999999999998</v>
      </c>
      <c r="Q8" s="177">
        <v>201.57</v>
      </c>
      <c r="R8" s="15">
        <v>279.95</v>
      </c>
      <c r="S8" s="15">
        <v>23.85</v>
      </c>
      <c r="T8" s="15">
        <v>1.1499999999999999</v>
      </c>
      <c r="U8" s="15">
        <v>232.16</v>
      </c>
      <c r="V8" s="15">
        <v>5.5999999999999999E-3</v>
      </c>
      <c r="W8" s="15">
        <v>2.47E-3</v>
      </c>
      <c r="X8" s="42">
        <v>0.1</v>
      </c>
    </row>
    <row r="9" spans="1:24" s="16" customFormat="1" ht="37.5" customHeight="1" x14ac:dyDescent="0.25">
      <c r="A9" s="79"/>
      <c r="B9" s="108"/>
      <c r="C9" s="105">
        <v>65</v>
      </c>
      <c r="D9" s="126" t="s">
        <v>39</v>
      </c>
      <c r="E9" s="156" t="s">
        <v>43</v>
      </c>
      <c r="F9" s="208">
        <v>150</v>
      </c>
      <c r="G9" s="108"/>
      <c r="H9" s="178">
        <v>6.76</v>
      </c>
      <c r="I9" s="13">
        <v>3.93</v>
      </c>
      <c r="J9" s="40">
        <v>41.29</v>
      </c>
      <c r="K9" s="75">
        <v>227.48</v>
      </c>
      <c r="L9" s="178">
        <v>0.08</v>
      </c>
      <c r="M9" s="50">
        <v>0.03</v>
      </c>
      <c r="N9" s="13">
        <v>0</v>
      </c>
      <c r="O9" s="13">
        <v>10</v>
      </c>
      <c r="P9" s="40">
        <v>0.06</v>
      </c>
      <c r="Q9" s="178">
        <v>13.54</v>
      </c>
      <c r="R9" s="13">
        <v>50.83</v>
      </c>
      <c r="S9" s="13">
        <v>9.14</v>
      </c>
      <c r="T9" s="13">
        <v>0.93</v>
      </c>
      <c r="U9" s="13">
        <v>72.5</v>
      </c>
      <c r="V9" s="13">
        <v>1E-3</v>
      </c>
      <c r="W9" s="13">
        <v>0</v>
      </c>
      <c r="X9" s="42">
        <v>0.01</v>
      </c>
    </row>
    <row r="10" spans="1:24" s="16" customFormat="1" ht="37.5" customHeight="1" x14ac:dyDescent="0.25">
      <c r="A10" s="79"/>
      <c r="B10" s="108"/>
      <c r="C10" s="105">
        <v>114</v>
      </c>
      <c r="D10" s="126" t="s">
        <v>36</v>
      </c>
      <c r="E10" s="156" t="s">
        <v>41</v>
      </c>
      <c r="F10" s="208">
        <v>200</v>
      </c>
      <c r="G10" s="108"/>
      <c r="H10" s="177">
        <v>0</v>
      </c>
      <c r="I10" s="15">
        <v>0</v>
      </c>
      <c r="J10" s="38">
        <v>7.27</v>
      </c>
      <c r="K10" s="184">
        <v>28.73</v>
      </c>
      <c r="L10" s="177">
        <v>0</v>
      </c>
      <c r="M10" s="17">
        <v>0</v>
      </c>
      <c r="N10" s="15">
        <v>0</v>
      </c>
      <c r="O10" s="15">
        <v>0</v>
      </c>
      <c r="P10" s="18">
        <v>0</v>
      </c>
      <c r="Q10" s="177">
        <v>0.26</v>
      </c>
      <c r="R10" s="15">
        <v>0.03</v>
      </c>
      <c r="S10" s="15">
        <v>0.03</v>
      </c>
      <c r="T10" s="15">
        <v>0.02</v>
      </c>
      <c r="U10" s="15">
        <v>0.28999999999999998</v>
      </c>
      <c r="V10" s="15">
        <v>0</v>
      </c>
      <c r="W10" s="15">
        <v>0</v>
      </c>
      <c r="X10" s="38">
        <v>0</v>
      </c>
    </row>
    <row r="11" spans="1:24" s="16" customFormat="1" ht="37.5" customHeight="1" x14ac:dyDescent="0.25">
      <c r="A11" s="79"/>
      <c r="B11" s="108"/>
      <c r="C11" s="107">
        <v>119</v>
      </c>
      <c r="D11" s="126" t="s">
        <v>7</v>
      </c>
      <c r="E11" s="108" t="s">
        <v>44</v>
      </c>
      <c r="F11" s="129">
        <v>20</v>
      </c>
      <c r="G11" s="90"/>
      <c r="H11" s="177">
        <v>1.52</v>
      </c>
      <c r="I11" s="15">
        <v>0.16</v>
      </c>
      <c r="J11" s="38">
        <v>9.84</v>
      </c>
      <c r="K11" s="184">
        <v>47</v>
      </c>
      <c r="L11" s="177">
        <v>0.02</v>
      </c>
      <c r="M11" s="15">
        <v>0.01</v>
      </c>
      <c r="N11" s="15">
        <v>0</v>
      </c>
      <c r="O11" s="15">
        <v>0</v>
      </c>
      <c r="P11" s="18">
        <v>0</v>
      </c>
      <c r="Q11" s="177">
        <v>4</v>
      </c>
      <c r="R11" s="15">
        <v>13</v>
      </c>
      <c r="S11" s="15">
        <v>2.8</v>
      </c>
      <c r="T11" s="15">
        <v>0.22</v>
      </c>
      <c r="U11" s="15">
        <v>18.600000000000001</v>
      </c>
      <c r="V11" s="15">
        <v>1E-3</v>
      </c>
      <c r="W11" s="15">
        <v>1E-3</v>
      </c>
      <c r="X11" s="38">
        <v>2.9</v>
      </c>
    </row>
    <row r="12" spans="1:24" s="16" customFormat="1" ht="37.5" customHeight="1" x14ac:dyDescent="0.25">
      <c r="A12" s="79"/>
      <c r="B12" s="108"/>
      <c r="C12" s="105">
        <v>120</v>
      </c>
      <c r="D12" s="126" t="s">
        <v>8</v>
      </c>
      <c r="E12" s="108" t="s">
        <v>37</v>
      </c>
      <c r="F12" s="93">
        <v>20</v>
      </c>
      <c r="G12" s="93"/>
      <c r="H12" s="19">
        <v>1.32</v>
      </c>
      <c r="I12" s="20">
        <v>0.24</v>
      </c>
      <c r="J12" s="21">
        <v>8.0399999999999991</v>
      </c>
      <c r="K12" s="298">
        <v>39.6</v>
      </c>
      <c r="L12" s="201">
        <v>0.03</v>
      </c>
      <c r="M12" s="19">
        <v>0.02</v>
      </c>
      <c r="N12" s="20">
        <v>0</v>
      </c>
      <c r="O12" s="20">
        <v>0</v>
      </c>
      <c r="P12" s="42">
        <v>0</v>
      </c>
      <c r="Q12" s="20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24" s="16" customFormat="1" ht="37.5" customHeight="1" x14ac:dyDescent="0.25">
      <c r="A13" s="79"/>
      <c r="B13" s="108"/>
      <c r="C13" s="372"/>
      <c r="D13" s="393"/>
      <c r="E13" s="222" t="s">
        <v>13</v>
      </c>
      <c r="F13" s="90">
        <f>SUM(F6:F12)</f>
        <v>740</v>
      </c>
      <c r="G13" s="108"/>
      <c r="H13" s="141">
        <f>SUM(H6:H12)</f>
        <v>36.06</v>
      </c>
      <c r="I13" s="14">
        <f>SUM(I6:I12)</f>
        <v>35.82</v>
      </c>
      <c r="J13" s="41">
        <f>SUM(J6:J12)</f>
        <v>82.82</v>
      </c>
      <c r="K13" s="231">
        <f>SUM(K6:K12)</f>
        <v>795.25</v>
      </c>
      <c r="L13" s="420">
        <f t="shared" ref="L13:X13" si="0">SUM(L6:L12)</f>
        <v>0.29000000000000004</v>
      </c>
      <c r="M13" s="540">
        <f t="shared" si="0"/>
        <v>0.37</v>
      </c>
      <c r="N13" s="421">
        <f t="shared" si="0"/>
        <v>12.33</v>
      </c>
      <c r="O13" s="421">
        <f t="shared" si="0"/>
        <v>220</v>
      </c>
      <c r="P13" s="422">
        <f t="shared" si="0"/>
        <v>0.37</v>
      </c>
      <c r="Q13" s="420">
        <f t="shared" si="0"/>
        <v>263.95</v>
      </c>
      <c r="R13" s="421">
        <f t="shared" si="0"/>
        <v>488.85999999999996</v>
      </c>
      <c r="S13" s="421">
        <f t="shared" si="0"/>
        <v>77.86</v>
      </c>
      <c r="T13" s="421">
        <f t="shared" si="0"/>
        <v>4.75</v>
      </c>
      <c r="U13" s="421">
        <f t="shared" si="0"/>
        <v>863.17</v>
      </c>
      <c r="V13" s="421">
        <f t="shared" si="0"/>
        <v>1.3600000000000001E-2</v>
      </c>
      <c r="W13" s="421">
        <f t="shared" si="0"/>
        <v>5.47E-3</v>
      </c>
      <c r="X13" s="42">
        <f t="shared" si="0"/>
        <v>3.05</v>
      </c>
    </row>
    <row r="14" spans="1:24" s="16" customFormat="1" ht="37.5" customHeight="1" thickBot="1" x14ac:dyDescent="0.3">
      <c r="A14" s="189"/>
      <c r="B14" s="425"/>
      <c r="C14" s="511"/>
      <c r="D14" s="396"/>
      <c r="E14" s="241" t="s">
        <v>14</v>
      </c>
      <c r="F14" s="396"/>
      <c r="G14" s="394"/>
      <c r="H14" s="400"/>
      <c r="I14" s="402"/>
      <c r="J14" s="403"/>
      <c r="K14" s="232">
        <f>K13/23.5</f>
        <v>33.840425531914896</v>
      </c>
      <c r="L14" s="400"/>
      <c r="M14" s="401"/>
      <c r="N14" s="402"/>
      <c r="O14" s="402"/>
      <c r="P14" s="403"/>
      <c r="Q14" s="400"/>
      <c r="R14" s="402"/>
      <c r="S14" s="402"/>
      <c r="T14" s="402"/>
      <c r="U14" s="402"/>
      <c r="V14" s="402"/>
      <c r="W14" s="402"/>
      <c r="X14" s="111"/>
    </row>
    <row r="15" spans="1:24" x14ac:dyDescent="0.25">
      <c r="A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A16" s="268"/>
      <c r="B16" s="580"/>
      <c r="C16" s="152"/>
      <c r="D16" s="11"/>
      <c r="E16" s="24"/>
      <c r="F16" s="25"/>
      <c r="G16" s="11"/>
      <c r="H16" s="9"/>
      <c r="I16" s="11"/>
      <c r="J16" s="11"/>
    </row>
    <row r="17" spans="1:10" ht="18.75" x14ac:dyDescent="0.25">
      <c r="A17" s="268"/>
      <c r="B17" s="580"/>
      <c r="C17" s="203"/>
      <c r="D17" s="11"/>
      <c r="E17" s="24"/>
      <c r="F17" s="25"/>
      <c r="G17" s="11"/>
      <c r="H17" s="11"/>
      <c r="I17" s="11"/>
      <c r="J17" s="11"/>
    </row>
    <row r="18" spans="1:10" x14ac:dyDescent="0.25">
      <c r="A18" s="11"/>
      <c r="B18" s="504"/>
      <c r="C18" s="244"/>
      <c r="D1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6"/>
  <sheetViews>
    <sheetView zoomScale="70" zoomScaleNormal="70" workbookViewId="0">
      <selection activeCell="A4" sqref="A4"/>
    </sheetView>
  </sheetViews>
  <sheetFormatPr defaultRowHeight="15" x14ac:dyDescent="0.25"/>
  <cols>
    <col min="1" max="2" width="20.28515625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137</v>
      </c>
      <c r="B2" s="6"/>
      <c r="C2" s="7"/>
      <c r="D2" s="6" t="s">
        <v>2</v>
      </c>
      <c r="E2" s="6"/>
      <c r="F2" s="8" t="s">
        <v>1</v>
      </c>
      <c r="G2" s="7">
        <v>4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55"/>
      <c r="C4" s="385" t="s">
        <v>32</v>
      </c>
      <c r="D4" s="181"/>
      <c r="E4" s="386"/>
      <c r="F4" s="387"/>
      <c r="G4" s="385"/>
      <c r="H4" s="522" t="s">
        <v>15</v>
      </c>
      <c r="I4" s="523"/>
      <c r="J4" s="524"/>
      <c r="K4" s="406" t="s">
        <v>16</v>
      </c>
      <c r="L4" s="550" t="s">
        <v>17</v>
      </c>
      <c r="M4" s="551"/>
      <c r="N4" s="552"/>
      <c r="O4" s="552"/>
      <c r="P4" s="553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28.5" customHeight="1" thickBot="1" x14ac:dyDescent="0.3">
      <c r="A5" s="329" t="s">
        <v>0</v>
      </c>
      <c r="B5" s="376"/>
      <c r="C5" s="322" t="s">
        <v>33</v>
      </c>
      <c r="D5" s="423" t="s">
        <v>34</v>
      </c>
      <c r="E5" s="322" t="s">
        <v>31</v>
      </c>
      <c r="F5" s="183" t="s">
        <v>19</v>
      </c>
      <c r="G5" s="322" t="s">
        <v>30</v>
      </c>
      <c r="H5" s="334" t="s">
        <v>20</v>
      </c>
      <c r="I5" s="317" t="s">
        <v>21</v>
      </c>
      <c r="J5" s="500" t="s">
        <v>22</v>
      </c>
      <c r="K5" s="424" t="s">
        <v>23</v>
      </c>
      <c r="L5" s="327" t="s">
        <v>24</v>
      </c>
      <c r="M5" s="327" t="s">
        <v>90</v>
      </c>
      <c r="N5" s="327" t="s">
        <v>25</v>
      </c>
      <c r="O5" s="331" t="s">
        <v>91</v>
      </c>
      <c r="P5" s="327" t="s">
        <v>92</v>
      </c>
      <c r="Q5" s="327" t="s">
        <v>26</v>
      </c>
      <c r="R5" s="327" t="s">
        <v>27</v>
      </c>
      <c r="S5" s="327" t="s">
        <v>28</v>
      </c>
      <c r="T5" s="327" t="s">
        <v>29</v>
      </c>
      <c r="U5" s="327" t="s">
        <v>93</v>
      </c>
      <c r="V5" s="327" t="s">
        <v>94</v>
      </c>
      <c r="W5" s="327" t="s">
        <v>95</v>
      </c>
      <c r="X5" s="387" t="s">
        <v>96</v>
      </c>
    </row>
    <row r="6" spans="1:24" s="16" customFormat="1" ht="38.25" customHeight="1" x14ac:dyDescent="0.25">
      <c r="A6" s="77" t="s">
        <v>3</v>
      </c>
      <c r="B6" s="521"/>
      <c r="C6" s="359">
        <v>243</v>
      </c>
      <c r="D6" s="426" t="s">
        <v>12</v>
      </c>
      <c r="E6" s="427" t="s">
        <v>130</v>
      </c>
      <c r="F6" s="428">
        <v>60</v>
      </c>
      <c r="G6" s="346"/>
      <c r="H6" s="43">
        <v>1.73</v>
      </c>
      <c r="I6" s="34">
        <v>6.13</v>
      </c>
      <c r="J6" s="44">
        <v>5.07</v>
      </c>
      <c r="K6" s="321">
        <v>85.7</v>
      </c>
      <c r="L6" s="186">
        <v>0.03</v>
      </c>
      <c r="M6" s="34">
        <v>0.03</v>
      </c>
      <c r="N6" s="34">
        <v>1.55</v>
      </c>
      <c r="O6" s="34">
        <v>228</v>
      </c>
      <c r="P6" s="160">
        <v>0</v>
      </c>
      <c r="Q6" s="186">
        <v>19.02</v>
      </c>
      <c r="R6" s="34">
        <v>43.57</v>
      </c>
      <c r="S6" s="34">
        <v>16.670000000000002</v>
      </c>
      <c r="T6" s="34">
        <v>0.57999999999999996</v>
      </c>
      <c r="U6" s="34">
        <v>128.69</v>
      </c>
      <c r="V6" s="34">
        <v>1E-3</v>
      </c>
      <c r="W6" s="34">
        <v>2.9999999999999997E-4</v>
      </c>
      <c r="X6" s="160">
        <v>0.01</v>
      </c>
    </row>
    <row r="7" spans="1:24" s="16" customFormat="1" ht="38.25" customHeight="1" x14ac:dyDescent="0.25">
      <c r="A7" s="77"/>
      <c r="B7" s="515"/>
      <c r="C7" s="106">
        <v>32</v>
      </c>
      <c r="D7" s="391" t="s">
        <v>5</v>
      </c>
      <c r="E7" s="378" t="s">
        <v>42</v>
      </c>
      <c r="F7" s="429">
        <v>200</v>
      </c>
      <c r="G7" s="118"/>
      <c r="H7" s="178">
        <v>5.88</v>
      </c>
      <c r="I7" s="13">
        <v>8.82</v>
      </c>
      <c r="J7" s="40">
        <v>9.6</v>
      </c>
      <c r="K7" s="75">
        <v>142.19999999999999</v>
      </c>
      <c r="L7" s="178">
        <v>0.04</v>
      </c>
      <c r="M7" s="13">
        <v>0.08</v>
      </c>
      <c r="N7" s="13">
        <v>2.2400000000000002</v>
      </c>
      <c r="O7" s="13">
        <v>132.44</v>
      </c>
      <c r="P7" s="22">
        <v>0.06</v>
      </c>
      <c r="Q7" s="178">
        <v>32.880000000000003</v>
      </c>
      <c r="R7" s="13">
        <v>83.64</v>
      </c>
      <c r="S7" s="30">
        <v>22.74</v>
      </c>
      <c r="T7" s="13">
        <v>1.44</v>
      </c>
      <c r="U7" s="13">
        <v>320.8</v>
      </c>
      <c r="V7" s="13">
        <v>6.0000000000000001E-3</v>
      </c>
      <c r="W7" s="13">
        <v>0</v>
      </c>
      <c r="X7" s="40">
        <v>3.5999999999999997E-2</v>
      </c>
    </row>
    <row r="8" spans="1:24" s="16" customFormat="1" ht="38.25" customHeight="1" x14ac:dyDescent="0.25">
      <c r="A8" s="79"/>
      <c r="B8" s="519"/>
      <c r="C8" s="341">
        <v>90</v>
      </c>
      <c r="D8" s="109" t="s">
        <v>6</v>
      </c>
      <c r="E8" s="211" t="s">
        <v>86</v>
      </c>
      <c r="F8" s="168">
        <v>90</v>
      </c>
      <c r="G8" s="74"/>
      <c r="H8" s="266">
        <v>15.51</v>
      </c>
      <c r="I8" s="66">
        <v>15.07</v>
      </c>
      <c r="J8" s="71">
        <v>8.44</v>
      </c>
      <c r="K8" s="355">
        <v>232.47</v>
      </c>
      <c r="L8" s="180">
        <v>0.12</v>
      </c>
      <c r="M8" s="53">
        <v>0.1</v>
      </c>
      <c r="N8" s="53">
        <v>0.74</v>
      </c>
      <c r="O8" s="53">
        <v>10</v>
      </c>
      <c r="P8" s="54">
        <v>0.08</v>
      </c>
      <c r="Q8" s="180">
        <v>14.74</v>
      </c>
      <c r="R8" s="53">
        <v>135.13</v>
      </c>
      <c r="S8" s="53">
        <v>18.04</v>
      </c>
      <c r="T8" s="53">
        <v>1.43</v>
      </c>
      <c r="U8" s="53">
        <v>201.94</v>
      </c>
      <c r="V8" s="53">
        <v>3.0000000000000001E-3</v>
      </c>
      <c r="W8" s="53">
        <v>3.0000000000000001E-3</v>
      </c>
      <c r="X8" s="147">
        <v>7.0000000000000007E-2</v>
      </c>
    </row>
    <row r="9" spans="1:24" s="16" customFormat="1" ht="38.25" customHeight="1" x14ac:dyDescent="0.25">
      <c r="A9" s="79"/>
      <c r="B9" s="519"/>
      <c r="C9" s="105">
        <v>54</v>
      </c>
      <c r="D9" s="126" t="s">
        <v>39</v>
      </c>
      <c r="E9" s="108" t="s">
        <v>35</v>
      </c>
      <c r="F9" s="105">
        <v>150</v>
      </c>
      <c r="G9" s="120"/>
      <c r="H9" s="201">
        <v>7.26</v>
      </c>
      <c r="I9" s="20">
        <v>4.96</v>
      </c>
      <c r="J9" s="42">
        <v>31.76</v>
      </c>
      <c r="K9" s="200">
        <v>198.84</v>
      </c>
      <c r="L9" s="201">
        <v>0.19</v>
      </c>
      <c r="M9" s="20">
        <v>0.1</v>
      </c>
      <c r="N9" s="20">
        <v>0</v>
      </c>
      <c r="O9" s="20">
        <v>10</v>
      </c>
      <c r="P9" s="21">
        <v>0.06</v>
      </c>
      <c r="Q9" s="201">
        <v>13.09</v>
      </c>
      <c r="R9" s="20">
        <v>159.71</v>
      </c>
      <c r="S9" s="20">
        <v>106.22</v>
      </c>
      <c r="T9" s="20">
        <v>3.57</v>
      </c>
      <c r="U9" s="20">
        <v>193.67</v>
      </c>
      <c r="V9" s="20">
        <v>2E-3</v>
      </c>
      <c r="W9" s="20">
        <v>3.0000000000000001E-3</v>
      </c>
      <c r="X9" s="42">
        <v>0.01</v>
      </c>
    </row>
    <row r="10" spans="1:24" s="16" customFormat="1" ht="38.25" customHeight="1" x14ac:dyDescent="0.25">
      <c r="A10" s="79"/>
      <c r="B10" s="516"/>
      <c r="C10" s="105">
        <v>107</v>
      </c>
      <c r="D10" s="126" t="s">
        <v>11</v>
      </c>
      <c r="E10" s="251" t="s">
        <v>100</v>
      </c>
      <c r="F10" s="430">
        <v>200</v>
      </c>
      <c r="G10" s="120"/>
      <c r="H10" s="177">
        <v>1</v>
      </c>
      <c r="I10" s="15">
        <v>0.2</v>
      </c>
      <c r="J10" s="38">
        <v>20.2</v>
      </c>
      <c r="K10" s="184">
        <v>92</v>
      </c>
      <c r="L10" s="177">
        <v>0.02</v>
      </c>
      <c r="M10" s="15">
        <v>0.02</v>
      </c>
      <c r="N10" s="15">
        <v>4</v>
      </c>
      <c r="O10" s="15">
        <v>0</v>
      </c>
      <c r="P10" s="18">
        <v>0</v>
      </c>
      <c r="Q10" s="177">
        <v>14</v>
      </c>
      <c r="R10" s="15">
        <v>14</v>
      </c>
      <c r="S10" s="15">
        <v>8</v>
      </c>
      <c r="T10" s="15">
        <v>2.8</v>
      </c>
      <c r="U10" s="15">
        <v>240</v>
      </c>
      <c r="V10" s="15">
        <v>2E-3</v>
      </c>
      <c r="W10" s="15">
        <v>0</v>
      </c>
      <c r="X10" s="38">
        <v>0</v>
      </c>
    </row>
    <row r="11" spans="1:24" s="16" customFormat="1" ht="38.25" customHeight="1" x14ac:dyDescent="0.25">
      <c r="A11" s="79"/>
      <c r="B11" s="516"/>
      <c r="C11" s="107">
        <v>119</v>
      </c>
      <c r="D11" s="126" t="s">
        <v>7</v>
      </c>
      <c r="E11" s="108" t="s">
        <v>44</v>
      </c>
      <c r="F11" s="129">
        <v>20</v>
      </c>
      <c r="G11" s="90"/>
      <c r="H11" s="177">
        <v>1.52</v>
      </c>
      <c r="I11" s="15">
        <v>0.16</v>
      </c>
      <c r="J11" s="38">
        <v>9.84</v>
      </c>
      <c r="K11" s="184">
        <v>47</v>
      </c>
      <c r="L11" s="177">
        <v>0.02</v>
      </c>
      <c r="M11" s="15">
        <v>0.01</v>
      </c>
      <c r="N11" s="15">
        <v>0</v>
      </c>
      <c r="O11" s="15">
        <v>0</v>
      </c>
      <c r="P11" s="18">
        <v>0</v>
      </c>
      <c r="Q11" s="177">
        <v>4</v>
      </c>
      <c r="R11" s="15">
        <v>13</v>
      </c>
      <c r="S11" s="15">
        <v>2.8</v>
      </c>
      <c r="T11" s="15">
        <v>0.22</v>
      </c>
      <c r="U11" s="15">
        <v>18.600000000000001</v>
      </c>
      <c r="V11" s="15">
        <v>1E-3</v>
      </c>
      <c r="W11" s="15">
        <v>1E-3</v>
      </c>
      <c r="X11" s="38">
        <v>2.9</v>
      </c>
    </row>
    <row r="12" spans="1:24" s="16" customFormat="1" ht="38.25" customHeight="1" x14ac:dyDescent="0.25">
      <c r="A12" s="79"/>
      <c r="B12" s="516"/>
      <c r="C12" s="105">
        <v>120</v>
      </c>
      <c r="D12" s="126" t="s">
        <v>8</v>
      </c>
      <c r="E12" s="108" t="s">
        <v>37</v>
      </c>
      <c r="F12" s="93">
        <v>20</v>
      </c>
      <c r="G12" s="93"/>
      <c r="H12" s="19">
        <v>1.32</v>
      </c>
      <c r="I12" s="20">
        <v>0.24</v>
      </c>
      <c r="J12" s="21">
        <v>8.0399999999999991</v>
      </c>
      <c r="K12" s="199">
        <v>39.6</v>
      </c>
      <c r="L12" s="201">
        <v>0.03</v>
      </c>
      <c r="M12" s="19">
        <v>0.02</v>
      </c>
      <c r="N12" s="20">
        <v>0</v>
      </c>
      <c r="O12" s="20">
        <v>0</v>
      </c>
      <c r="P12" s="42">
        <v>0</v>
      </c>
      <c r="Q12" s="20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24" s="16" customFormat="1" ht="38.25" customHeight="1" x14ac:dyDescent="0.25">
      <c r="A13" s="79"/>
      <c r="B13" s="519"/>
      <c r="C13" s="106"/>
      <c r="D13" s="391"/>
      <c r="E13" s="360" t="s">
        <v>13</v>
      </c>
      <c r="F13" s="488">
        <f>F6+F7+F8+F9+F10+F11+F12</f>
        <v>740</v>
      </c>
      <c r="G13" s="118"/>
      <c r="H13" s="361">
        <f t="shared" ref="H13:X13" si="0">H6+H7+H8+H9+H10+H11+H12</f>
        <v>34.22</v>
      </c>
      <c r="I13" s="362">
        <f t="shared" si="0"/>
        <v>35.58</v>
      </c>
      <c r="J13" s="363">
        <f t="shared" si="0"/>
        <v>92.950000000000017</v>
      </c>
      <c r="K13" s="545">
        <f>K6+K7+K8+K9+K10+K11+K12</f>
        <v>837.81000000000006</v>
      </c>
      <c r="L13" s="361">
        <f t="shared" si="0"/>
        <v>0.45000000000000007</v>
      </c>
      <c r="M13" s="362">
        <f t="shared" si="0"/>
        <v>0.3600000000000001</v>
      </c>
      <c r="N13" s="362">
        <f t="shared" si="0"/>
        <v>8.5300000000000011</v>
      </c>
      <c r="O13" s="362">
        <f t="shared" si="0"/>
        <v>380.44</v>
      </c>
      <c r="P13" s="364">
        <f t="shared" si="0"/>
        <v>0.2</v>
      </c>
      <c r="Q13" s="361">
        <f t="shared" si="0"/>
        <v>103.53</v>
      </c>
      <c r="R13" s="362">
        <f t="shared" si="0"/>
        <v>479.05000000000007</v>
      </c>
      <c r="S13" s="362">
        <f t="shared" si="0"/>
        <v>183.87</v>
      </c>
      <c r="T13" s="362">
        <f t="shared" si="0"/>
        <v>10.82</v>
      </c>
      <c r="U13" s="362">
        <f t="shared" si="0"/>
        <v>1150.6999999999998</v>
      </c>
      <c r="V13" s="362">
        <f t="shared" si="0"/>
        <v>1.6E-2</v>
      </c>
      <c r="W13" s="362">
        <f t="shared" si="0"/>
        <v>8.3000000000000001E-3</v>
      </c>
      <c r="X13" s="363">
        <f t="shared" si="0"/>
        <v>3.0259999999999998</v>
      </c>
    </row>
    <row r="14" spans="1:24" s="16" customFormat="1" ht="38.25" customHeight="1" thickBot="1" x14ac:dyDescent="0.3">
      <c r="A14" s="189"/>
      <c r="B14" s="520"/>
      <c r="C14" s="518"/>
      <c r="D14" s="431"/>
      <c r="E14" s="432" t="s">
        <v>14</v>
      </c>
      <c r="F14" s="365"/>
      <c r="G14" s="285"/>
      <c r="H14" s="366"/>
      <c r="I14" s="367"/>
      <c r="J14" s="368"/>
      <c r="K14" s="369">
        <f>K13/23.5</f>
        <v>35.651489361702133</v>
      </c>
      <c r="L14" s="366"/>
      <c r="M14" s="367"/>
      <c r="N14" s="367"/>
      <c r="O14" s="367"/>
      <c r="P14" s="370"/>
      <c r="Q14" s="366"/>
      <c r="R14" s="367"/>
      <c r="S14" s="367"/>
      <c r="T14" s="367"/>
      <c r="U14" s="367"/>
      <c r="V14" s="367"/>
      <c r="W14" s="367"/>
      <c r="X14" s="368"/>
    </row>
    <row r="15" spans="1:24" x14ac:dyDescent="0.25">
      <c r="A15" s="9"/>
      <c r="B15" s="9"/>
      <c r="C15" s="29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24"/>
      <c r="F16" s="25"/>
      <c r="G16" s="11"/>
      <c r="H16" s="11"/>
      <c r="I16" s="11"/>
      <c r="J16" s="11"/>
    </row>
    <row r="17" spans="4:10" ht="18.75" x14ac:dyDescent="0.25">
      <c r="D17" s="11"/>
      <c r="E17" s="24"/>
      <c r="F17" s="25"/>
      <c r="G17" s="11"/>
      <c r="H17" s="11"/>
      <c r="I17" s="11"/>
      <c r="J17" s="11"/>
    </row>
    <row r="18" spans="4:10" ht="18.75" x14ac:dyDescent="0.25">
      <c r="D18" s="11"/>
      <c r="E18" s="24"/>
      <c r="F18" s="25"/>
      <c r="G18" s="11"/>
      <c r="H18" s="11"/>
      <c r="I18" s="11"/>
      <c r="J18" s="11"/>
    </row>
    <row r="19" spans="4:10" ht="18.75" x14ac:dyDescent="0.25">
      <c r="D19" s="11"/>
      <c r="E19" s="24"/>
      <c r="F19" s="25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  <row r="25" spans="4:10" x14ac:dyDescent="0.25">
      <c r="D25" s="11"/>
      <c r="E25" s="11"/>
      <c r="F25" s="11"/>
      <c r="G25" s="11"/>
      <c r="H25" s="11"/>
      <c r="I25" s="11"/>
      <c r="J25" s="11"/>
    </row>
    <row r="26" spans="4:10" x14ac:dyDescent="0.25">
      <c r="D26" s="11"/>
      <c r="E26" s="11"/>
      <c r="F26" s="11"/>
      <c r="G26" s="11"/>
      <c r="H26" s="11"/>
      <c r="I26" s="11"/>
      <c r="J26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8"/>
  <sheetViews>
    <sheetView zoomScale="70" zoomScaleNormal="70" workbookViewId="0">
      <selection activeCell="A4" sqref="A4"/>
    </sheetView>
  </sheetViews>
  <sheetFormatPr defaultRowHeight="15" x14ac:dyDescent="0.25"/>
  <cols>
    <col min="1" max="2" width="16.85546875" customWidth="1"/>
    <col min="3" max="3" width="21.425781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.28515625" customWidth="1"/>
    <col min="11" max="11" width="20.7109375" customWidth="1"/>
    <col min="12" max="12" width="11.28515625" customWidth="1"/>
    <col min="22" max="22" width="10.5703125" customWidth="1"/>
    <col min="23" max="23" width="12.28515625" customWidth="1"/>
  </cols>
  <sheetData>
    <row r="2" spans="1:24" ht="23.25" x14ac:dyDescent="0.35">
      <c r="A2" s="6" t="s">
        <v>137</v>
      </c>
      <c r="B2" s="6"/>
      <c r="C2" s="7"/>
      <c r="D2" s="6" t="s">
        <v>2</v>
      </c>
      <c r="E2" s="6"/>
      <c r="F2" s="8" t="s">
        <v>1</v>
      </c>
      <c r="G2" s="7">
        <v>5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100"/>
      <c r="C4" s="387" t="s">
        <v>32</v>
      </c>
      <c r="D4" s="415"/>
      <c r="E4" s="416"/>
      <c r="F4" s="385"/>
      <c r="G4" s="387"/>
      <c r="H4" s="562" t="s">
        <v>15</v>
      </c>
      <c r="I4" s="563"/>
      <c r="J4" s="564"/>
      <c r="K4" s="408" t="s">
        <v>16</v>
      </c>
      <c r="L4" s="554" t="s">
        <v>17</v>
      </c>
      <c r="M4" s="555"/>
      <c r="N4" s="565"/>
      <c r="O4" s="565"/>
      <c r="P4" s="566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28.5" customHeight="1" thickBot="1" x14ac:dyDescent="0.3">
      <c r="A5" s="329" t="s">
        <v>0</v>
      </c>
      <c r="B5" s="329"/>
      <c r="C5" s="183" t="s">
        <v>33</v>
      </c>
      <c r="D5" s="433" t="s">
        <v>34</v>
      </c>
      <c r="E5" s="183" t="s">
        <v>31</v>
      </c>
      <c r="F5" s="322" t="s">
        <v>19</v>
      </c>
      <c r="G5" s="183" t="s">
        <v>30</v>
      </c>
      <c r="H5" s="322" t="s">
        <v>20</v>
      </c>
      <c r="I5" s="317" t="s">
        <v>21</v>
      </c>
      <c r="J5" s="322" t="s">
        <v>22</v>
      </c>
      <c r="K5" s="434" t="s">
        <v>23</v>
      </c>
      <c r="L5" s="489" t="s">
        <v>24</v>
      </c>
      <c r="M5" s="317" t="s">
        <v>90</v>
      </c>
      <c r="N5" s="317" t="s">
        <v>25</v>
      </c>
      <c r="O5" s="316" t="s">
        <v>91</v>
      </c>
      <c r="P5" s="338" t="s">
        <v>92</v>
      </c>
      <c r="Q5" s="489" t="s">
        <v>26</v>
      </c>
      <c r="R5" s="317" t="s">
        <v>27</v>
      </c>
      <c r="S5" s="490" t="s">
        <v>28</v>
      </c>
      <c r="T5" s="317" t="s">
        <v>29</v>
      </c>
      <c r="U5" s="490" t="s">
        <v>93</v>
      </c>
      <c r="V5" s="317" t="s">
        <v>94</v>
      </c>
      <c r="W5" s="490" t="s">
        <v>95</v>
      </c>
      <c r="X5" s="317" t="s">
        <v>96</v>
      </c>
    </row>
    <row r="6" spans="1:24" s="16" customFormat="1" ht="39" customHeight="1" x14ac:dyDescent="0.25">
      <c r="A6" s="102" t="s">
        <v>3</v>
      </c>
      <c r="B6" s="526"/>
      <c r="C6" s="279">
        <v>25</v>
      </c>
      <c r="D6" s="390" t="s">
        <v>12</v>
      </c>
      <c r="E6" s="240" t="s">
        <v>40</v>
      </c>
      <c r="F6" s="250">
        <v>150</v>
      </c>
      <c r="G6" s="97"/>
      <c r="H6" s="43">
        <v>0.6</v>
      </c>
      <c r="I6" s="34">
        <v>0.45</v>
      </c>
      <c r="J6" s="44">
        <v>15.45</v>
      </c>
      <c r="K6" s="133">
        <v>70.5</v>
      </c>
      <c r="L6" s="186">
        <v>0.03</v>
      </c>
      <c r="M6" s="43">
        <v>0.05</v>
      </c>
      <c r="N6" s="34">
        <v>7.5</v>
      </c>
      <c r="O6" s="34">
        <v>0</v>
      </c>
      <c r="P6" s="160">
        <v>0</v>
      </c>
      <c r="Q6" s="186">
        <v>28.5</v>
      </c>
      <c r="R6" s="34">
        <v>24</v>
      </c>
      <c r="S6" s="34">
        <v>18</v>
      </c>
      <c r="T6" s="34">
        <v>0</v>
      </c>
      <c r="U6" s="34">
        <v>232.5</v>
      </c>
      <c r="V6" s="34">
        <v>1E-3</v>
      </c>
      <c r="W6" s="34">
        <v>0</v>
      </c>
      <c r="X6" s="300">
        <v>0.01</v>
      </c>
    </row>
    <row r="7" spans="1:24" s="16" customFormat="1" ht="39" customHeight="1" x14ac:dyDescent="0.25">
      <c r="A7" s="77"/>
      <c r="B7" s="515"/>
      <c r="C7" s="341">
        <v>37</v>
      </c>
      <c r="D7" s="108" t="s">
        <v>5</v>
      </c>
      <c r="E7" s="123" t="s">
        <v>45</v>
      </c>
      <c r="F7" s="129">
        <v>200</v>
      </c>
      <c r="G7" s="90"/>
      <c r="H7" s="178">
        <v>5.78</v>
      </c>
      <c r="I7" s="13">
        <v>5.5</v>
      </c>
      <c r="J7" s="40">
        <v>10.8</v>
      </c>
      <c r="K7" s="75">
        <v>115.7</v>
      </c>
      <c r="L7" s="178">
        <v>7.0000000000000007E-2</v>
      </c>
      <c r="M7" s="50">
        <v>7.0000000000000007E-2</v>
      </c>
      <c r="N7" s="13">
        <v>5.69</v>
      </c>
      <c r="O7" s="13">
        <v>110</v>
      </c>
      <c r="P7" s="22">
        <v>0</v>
      </c>
      <c r="Q7" s="178">
        <v>14.22</v>
      </c>
      <c r="R7" s="13">
        <v>82.61</v>
      </c>
      <c r="S7" s="13">
        <v>21.99</v>
      </c>
      <c r="T7" s="13">
        <v>1.22</v>
      </c>
      <c r="U7" s="13">
        <v>398.71</v>
      </c>
      <c r="V7" s="13">
        <v>5.0000000000000001E-3</v>
      </c>
      <c r="W7" s="13">
        <v>0</v>
      </c>
      <c r="X7" s="40">
        <v>0.04</v>
      </c>
    </row>
    <row r="8" spans="1:24" s="16" customFormat="1" ht="39" customHeight="1" x14ac:dyDescent="0.25">
      <c r="A8" s="79"/>
      <c r="B8" s="516"/>
      <c r="C8" s="341">
        <v>75</v>
      </c>
      <c r="D8" s="391" t="s">
        <v>6</v>
      </c>
      <c r="E8" s="378" t="s">
        <v>118</v>
      </c>
      <c r="F8" s="429">
        <v>90</v>
      </c>
      <c r="G8" s="94"/>
      <c r="H8" s="235">
        <v>12.86</v>
      </c>
      <c r="I8" s="27">
        <v>1.65</v>
      </c>
      <c r="J8" s="28">
        <v>4.9400000000000004</v>
      </c>
      <c r="K8" s="234">
        <v>84.8</v>
      </c>
      <c r="L8" s="235">
        <v>0.08</v>
      </c>
      <c r="M8" s="235">
        <v>0.09</v>
      </c>
      <c r="N8" s="27">
        <v>1.36</v>
      </c>
      <c r="O8" s="27">
        <v>170</v>
      </c>
      <c r="P8" s="28">
        <v>0.16</v>
      </c>
      <c r="Q8" s="237">
        <v>36.93</v>
      </c>
      <c r="R8" s="27">
        <v>163.35</v>
      </c>
      <c r="S8" s="27">
        <v>46.53</v>
      </c>
      <c r="T8" s="27">
        <v>0.85</v>
      </c>
      <c r="U8" s="27">
        <v>346.72</v>
      </c>
      <c r="V8" s="27">
        <v>0.11</v>
      </c>
      <c r="W8" s="27">
        <v>1.2E-2</v>
      </c>
      <c r="X8" s="60">
        <v>0.51</v>
      </c>
    </row>
    <row r="9" spans="1:24" s="16" customFormat="1" ht="39" customHeight="1" x14ac:dyDescent="0.25">
      <c r="A9" s="79"/>
      <c r="B9" s="516"/>
      <c r="C9" s="341">
        <v>53</v>
      </c>
      <c r="D9" s="391" t="s">
        <v>50</v>
      </c>
      <c r="E9" s="233" t="s">
        <v>48</v>
      </c>
      <c r="F9" s="73">
        <v>150</v>
      </c>
      <c r="G9" s="94"/>
      <c r="H9" s="50">
        <v>3.34</v>
      </c>
      <c r="I9" s="13">
        <v>4.91</v>
      </c>
      <c r="J9" s="22">
        <v>33.93</v>
      </c>
      <c r="K9" s="95">
        <v>191.49</v>
      </c>
      <c r="L9" s="50">
        <v>0.03</v>
      </c>
      <c r="M9" s="50">
        <v>0.02</v>
      </c>
      <c r="N9" s="13">
        <v>0</v>
      </c>
      <c r="O9" s="13">
        <v>20</v>
      </c>
      <c r="P9" s="22">
        <v>0.09</v>
      </c>
      <c r="Q9" s="178">
        <v>6.29</v>
      </c>
      <c r="R9" s="13">
        <v>67.34</v>
      </c>
      <c r="S9" s="30">
        <v>21.83</v>
      </c>
      <c r="T9" s="13">
        <v>0.46</v>
      </c>
      <c r="U9" s="13">
        <v>43.27</v>
      </c>
      <c r="V9" s="13">
        <v>1E-3</v>
      </c>
      <c r="W9" s="13">
        <v>7.0000000000000001E-3</v>
      </c>
      <c r="X9" s="40">
        <v>0.02</v>
      </c>
    </row>
    <row r="10" spans="1:24" s="16" customFormat="1" ht="39" customHeight="1" x14ac:dyDescent="0.25">
      <c r="A10" s="79"/>
      <c r="B10" s="516"/>
      <c r="C10" s="341">
        <v>104</v>
      </c>
      <c r="D10" s="233" t="s">
        <v>11</v>
      </c>
      <c r="E10" s="380" t="s">
        <v>106</v>
      </c>
      <c r="F10" s="379">
        <v>200</v>
      </c>
      <c r="G10" s="73"/>
      <c r="H10" s="177">
        <v>0</v>
      </c>
      <c r="I10" s="15">
        <v>0</v>
      </c>
      <c r="J10" s="38">
        <v>14.16</v>
      </c>
      <c r="K10" s="184">
        <v>55.48</v>
      </c>
      <c r="L10" s="177">
        <v>0.09</v>
      </c>
      <c r="M10" s="15">
        <v>0.1</v>
      </c>
      <c r="N10" s="15">
        <v>2.94</v>
      </c>
      <c r="O10" s="15">
        <v>80</v>
      </c>
      <c r="P10" s="18">
        <v>0.96</v>
      </c>
      <c r="Q10" s="177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38">
        <v>0</v>
      </c>
    </row>
    <row r="11" spans="1:24" s="16" customFormat="1" ht="39" customHeight="1" x14ac:dyDescent="0.25">
      <c r="A11" s="79"/>
      <c r="B11" s="516"/>
      <c r="C11" s="107">
        <v>119</v>
      </c>
      <c r="D11" s="126" t="s">
        <v>7</v>
      </c>
      <c r="E11" s="108" t="s">
        <v>44</v>
      </c>
      <c r="F11" s="90">
        <v>45</v>
      </c>
      <c r="G11" s="92"/>
      <c r="H11" s="17">
        <v>3.42</v>
      </c>
      <c r="I11" s="15">
        <v>0.36</v>
      </c>
      <c r="J11" s="18">
        <v>22.14</v>
      </c>
      <c r="K11" s="131">
        <v>105.75</v>
      </c>
      <c r="L11" s="17">
        <v>0.05</v>
      </c>
      <c r="M11" s="17">
        <v>0.01</v>
      </c>
      <c r="N11" s="15">
        <v>0</v>
      </c>
      <c r="O11" s="15">
        <v>0</v>
      </c>
      <c r="P11" s="18">
        <v>0</v>
      </c>
      <c r="Q11" s="177">
        <v>9</v>
      </c>
      <c r="R11" s="15">
        <v>29.25</v>
      </c>
      <c r="S11" s="15">
        <v>6.3</v>
      </c>
      <c r="T11" s="15">
        <v>0.5</v>
      </c>
      <c r="U11" s="15">
        <v>41.85</v>
      </c>
      <c r="V11" s="15">
        <v>1E-3</v>
      </c>
      <c r="W11" s="15">
        <v>3.0000000000000001E-3</v>
      </c>
      <c r="X11" s="40">
        <v>6.53</v>
      </c>
    </row>
    <row r="12" spans="1:24" s="16" customFormat="1" ht="39" customHeight="1" x14ac:dyDescent="0.25">
      <c r="A12" s="79"/>
      <c r="B12" s="516"/>
      <c r="C12" s="105">
        <v>120</v>
      </c>
      <c r="D12" s="126" t="s">
        <v>8</v>
      </c>
      <c r="E12" s="108" t="s">
        <v>37</v>
      </c>
      <c r="F12" s="92">
        <v>40</v>
      </c>
      <c r="G12" s="190"/>
      <c r="H12" s="177">
        <v>2.64</v>
      </c>
      <c r="I12" s="15">
        <v>0.48</v>
      </c>
      <c r="J12" s="38">
        <v>16.079999999999998</v>
      </c>
      <c r="K12" s="140">
        <v>79.2</v>
      </c>
      <c r="L12" s="17">
        <v>7.0000000000000007E-2</v>
      </c>
      <c r="M12" s="17">
        <v>0.03</v>
      </c>
      <c r="N12" s="15">
        <v>0</v>
      </c>
      <c r="O12" s="15">
        <v>0</v>
      </c>
      <c r="P12" s="18">
        <v>0</v>
      </c>
      <c r="Q12" s="177">
        <v>11.6</v>
      </c>
      <c r="R12" s="15">
        <v>60</v>
      </c>
      <c r="S12" s="15">
        <v>18.8</v>
      </c>
      <c r="T12" s="15">
        <v>1.56</v>
      </c>
      <c r="U12" s="15">
        <v>94</v>
      </c>
      <c r="V12" s="15">
        <v>1.7600000000000001E-3</v>
      </c>
      <c r="W12" s="15">
        <v>2.2000000000000001E-3</v>
      </c>
      <c r="X12" s="38">
        <v>0.01</v>
      </c>
    </row>
    <row r="13" spans="1:24" s="16" customFormat="1" ht="39" customHeight="1" x14ac:dyDescent="0.25">
      <c r="A13" s="79"/>
      <c r="B13" s="516"/>
      <c r="C13" s="372"/>
      <c r="D13" s="393"/>
      <c r="E13" s="222" t="s">
        <v>13</v>
      </c>
      <c r="F13" s="225">
        <f>SUM(F7:F12)</f>
        <v>725</v>
      </c>
      <c r="G13" s="92"/>
      <c r="H13" s="23">
        <f t="shared" ref="H13:X13" si="0">SUM(H7:H12)</f>
        <v>28.04</v>
      </c>
      <c r="I13" s="14">
        <f t="shared" si="0"/>
        <v>12.9</v>
      </c>
      <c r="J13" s="86">
        <f t="shared" si="0"/>
        <v>102.05</v>
      </c>
      <c r="K13" s="223">
        <f>SUM(K6:K12)</f>
        <v>702.92000000000007</v>
      </c>
      <c r="L13" s="23">
        <f t="shared" si="0"/>
        <v>0.39</v>
      </c>
      <c r="M13" s="23">
        <f t="shared" si="0"/>
        <v>0.32000000000000006</v>
      </c>
      <c r="N13" s="14">
        <f t="shared" si="0"/>
        <v>9.99</v>
      </c>
      <c r="O13" s="14">
        <f t="shared" si="0"/>
        <v>380</v>
      </c>
      <c r="P13" s="86">
        <f t="shared" si="0"/>
        <v>1.21</v>
      </c>
      <c r="Q13" s="141">
        <f t="shared" si="0"/>
        <v>78.039999999999992</v>
      </c>
      <c r="R13" s="14">
        <f t="shared" si="0"/>
        <v>402.54999999999995</v>
      </c>
      <c r="S13" s="14">
        <f t="shared" si="0"/>
        <v>115.44999999999999</v>
      </c>
      <c r="T13" s="14">
        <f t="shared" si="0"/>
        <v>4.59</v>
      </c>
      <c r="U13" s="14">
        <f t="shared" si="0"/>
        <v>924.55000000000007</v>
      </c>
      <c r="V13" s="14">
        <f t="shared" si="0"/>
        <v>0.11876</v>
      </c>
      <c r="W13" s="14">
        <f t="shared" si="0"/>
        <v>2.4199999999999999E-2</v>
      </c>
      <c r="X13" s="41">
        <f t="shared" si="0"/>
        <v>7.11</v>
      </c>
    </row>
    <row r="14" spans="1:24" s="16" customFormat="1" ht="39" customHeight="1" thickBot="1" x14ac:dyDescent="0.3">
      <c r="A14" s="189"/>
      <c r="B14" s="517"/>
      <c r="C14" s="511"/>
      <c r="D14" s="396"/>
      <c r="E14" s="241" t="s">
        <v>14</v>
      </c>
      <c r="F14" s="396"/>
      <c r="G14" s="394"/>
      <c r="H14" s="401"/>
      <c r="I14" s="402"/>
      <c r="J14" s="435"/>
      <c r="K14" s="224">
        <f>K13/23.5</f>
        <v>29.911489361702131</v>
      </c>
      <c r="L14" s="401"/>
      <c r="M14" s="401"/>
      <c r="N14" s="402"/>
      <c r="O14" s="402"/>
      <c r="P14" s="435"/>
      <c r="Q14" s="400"/>
      <c r="R14" s="402"/>
      <c r="S14" s="402"/>
      <c r="T14" s="402"/>
      <c r="U14" s="402"/>
      <c r="V14" s="402"/>
      <c r="W14" s="402"/>
      <c r="X14" s="403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24"/>
      <c r="F16" s="25"/>
      <c r="G16" s="11"/>
      <c r="H16" s="9"/>
      <c r="I16" s="11"/>
      <c r="J16" s="11"/>
    </row>
    <row r="25" spans="4:10" x14ac:dyDescent="0.25">
      <c r="D25" s="11"/>
      <c r="E25" s="11"/>
      <c r="F25" s="11"/>
      <c r="G25" s="11"/>
      <c r="H25" s="11"/>
      <c r="I25" s="11"/>
      <c r="J25" s="11"/>
    </row>
    <row r="26" spans="4:10" x14ac:dyDescent="0.25">
      <c r="D26" s="11"/>
      <c r="E26" s="11"/>
      <c r="F26" s="11"/>
      <c r="G26" s="11"/>
      <c r="H26" s="11"/>
      <c r="I26" s="11"/>
      <c r="J26" s="11"/>
    </row>
    <row r="27" spans="4:10" x14ac:dyDescent="0.25">
      <c r="D27" s="11"/>
      <c r="E27" s="11"/>
      <c r="F27" s="11"/>
      <c r="G27" s="11"/>
      <c r="H27" s="11"/>
      <c r="I27" s="11"/>
      <c r="J27" s="11"/>
    </row>
    <row r="28" spans="4:10" x14ac:dyDescent="0.25">
      <c r="D28" s="11"/>
      <c r="E28" s="11"/>
      <c r="F28" s="11"/>
      <c r="G28" s="11"/>
      <c r="H28" s="11"/>
      <c r="I28" s="11"/>
      <c r="J28" s="11"/>
    </row>
  </sheetData>
  <mergeCells count="3">
    <mergeCell ref="H4:J4"/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U26"/>
  <sheetViews>
    <sheetView zoomScale="70" zoomScaleNormal="70" workbookViewId="0">
      <selection activeCell="A4" sqref="A4"/>
    </sheetView>
  </sheetViews>
  <sheetFormatPr defaultRowHeight="15" x14ac:dyDescent="0.25"/>
  <cols>
    <col min="1" max="2" width="16.85546875" customWidth="1"/>
    <col min="3" max="3" width="21.285156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47" ht="23.25" x14ac:dyDescent="0.35">
      <c r="A2" s="6" t="s">
        <v>137</v>
      </c>
      <c r="B2" s="6"/>
      <c r="C2" s="7"/>
      <c r="D2" s="6" t="s">
        <v>2</v>
      </c>
      <c r="E2" s="6"/>
      <c r="F2" s="8" t="s">
        <v>1</v>
      </c>
      <c r="G2" s="7">
        <v>6</v>
      </c>
      <c r="H2" s="6"/>
      <c r="K2" s="8"/>
      <c r="L2" s="7"/>
      <c r="M2" s="1"/>
      <c r="N2" s="2"/>
    </row>
    <row r="3" spans="1:47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47" s="16" customFormat="1" ht="21.75" customHeight="1" thickBot="1" x14ac:dyDescent="0.3">
      <c r="A4" s="49"/>
      <c r="B4" s="55"/>
      <c r="C4" s="492" t="s">
        <v>32</v>
      </c>
      <c r="D4" s="404"/>
      <c r="E4" s="416"/>
      <c r="F4" s="387"/>
      <c r="G4" s="385"/>
      <c r="H4" s="472" t="s">
        <v>15</v>
      </c>
      <c r="I4" s="471"/>
      <c r="J4" s="470"/>
      <c r="K4" s="408" t="s">
        <v>16</v>
      </c>
      <c r="L4" s="550" t="s">
        <v>17</v>
      </c>
      <c r="M4" s="551"/>
      <c r="N4" s="552"/>
      <c r="O4" s="552"/>
      <c r="P4" s="553"/>
      <c r="Q4" s="557" t="s">
        <v>18</v>
      </c>
      <c r="R4" s="558"/>
      <c r="S4" s="558"/>
      <c r="T4" s="558"/>
      <c r="U4" s="558"/>
      <c r="V4" s="558"/>
      <c r="W4" s="558"/>
      <c r="X4" s="559"/>
    </row>
    <row r="5" spans="1:47" s="16" customFormat="1" ht="28.5" customHeight="1" thickBot="1" x14ac:dyDescent="0.3">
      <c r="A5" s="219" t="s">
        <v>0</v>
      </c>
      <c r="B5" s="376"/>
      <c r="C5" s="485" t="s">
        <v>33</v>
      </c>
      <c r="D5" s="409" t="s">
        <v>34</v>
      </c>
      <c r="E5" s="183" t="s">
        <v>31</v>
      </c>
      <c r="F5" s="76" t="s">
        <v>19</v>
      </c>
      <c r="G5" s="72" t="s">
        <v>30</v>
      </c>
      <c r="H5" s="88" t="s">
        <v>20</v>
      </c>
      <c r="I5" s="317" t="s">
        <v>21</v>
      </c>
      <c r="J5" s="485" t="s">
        <v>22</v>
      </c>
      <c r="K5" s="410" t="s">
        <v>23</v>
      </c>
      <c r="L5" s="249" t="s">
        <v>24</v>
      </c>
      <c r="M5" s="249" t="s">
        <v>90</v>
      </c>
      <c r="N5" s="249" t="s">
        <v>25</v>
      </c>
      <c r="O5" s="316" t="s">
        <v>91</v>
      </c>
      <c r="P5" s="249" t="s">
        <v>92</v>
      </c>
      <c r="Q5" s="249" t="s">
        <v>26</v>
      </c>
      <c r="R5" s="249" t="s">
        <v>27</v>
      </c>
      <c r="S5" s="249" t="s">
        <v>28</v>
      </c>
      <c r="T5" s="249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47" s="16" customFormat="1" ht="26.45" customHeight="1" x14ac:dyDescent="0.25">
      <c r="A6" s="103" t="s">
        <v>3</v>
      </c>
      <c r="B6" s="514"/>
      <c r="C6" s="279">
        <v>132</v>
      </c>
      <c r="D6" s="436" t="s">
        <v>12</v>
      </c>
      <c r="E6" s="546" t="s">
        <v>101</v>
      </c>
      <c r="F6" s="437">
        <v>60</v>
      </c>
      <c r="G6" s="549"/>
      <c r="H6" s="186">
        <v>0.75</v>
      </c>
      <c r="I6" s="34">
        <v>5.08</v>
      </c>
      <c r="J6" s="160">
        <v>4.9800000000000004</v>
      </c>
      <c r="K6" s="297">
        <v>68.55</v>
      </c>
      <c r="L6" s="299">
        <v>0.01</v>
      </c>
      <c r="M6" s="260">
        <v>0.02</v>
      </c>
      <c r="N6" s="261">
        <v>3</v>
      </c>
      <c r="O6" s="261">
        <v>0</v>
      </c>
      <c r="P6" s="300">
        <v>0</v>
      </c>
      <c r="Q6" s="260">
        <v>18.62</v>
      </c>
      <c r="R6" s="261">
        <v>20.059999999999999</v>
      </c>
      <c r="S6" s="261">
        <v>10.51</v>
      </c>
      <c r="T6" s="261">
        <v>0.83</v>
      </c>
      <c r="U6" s="261">
        <v>147.34</v>
      </c>
      <c r="V6" s="261">
        <v>3.0000000000000001E-3</v>
      </c>
      <c r="W6" s="261">
        <v>0</v>
      </c>
      <c r="X6" s="300">
        <v>0.01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</row>
    <row r="7" spans="1:47" s="16" customFormat="1" ht="26.45" customHeight="1" x14ac:dyDescent="0.25">
      <c r="A7" s="77"/>
      <c r="B7" s="515"/>
      <c r="C7" s="106">
        <v>138</v>
      </c>
      <c r="D7" s="233" t="s">
        <v>5</v>
      </c>
      <c r="E7" s="378" t="s">
        <v>51</v>
      </c>
      <c r="F7" s="379">
        <v>200</v>
      </c>
      <c r="G7" s="73"/>
      <c r="H7" s="178">
        <v>6.03</v>
      </c>
      <c r="I7" s="13">
        <v>6.38</v>
      </c>
      <c r="J7" s="40">
        <v>11.17</v>
      </c>
      <c r="K7" s="75">
        <v>126.47</v>
      </c>
      <c r="L7" s="178">
        <v>0.08</v>
      </c>
      <c r="M7" s="50">
        <v>0.08</v>
      </c>
      <c r="N7" s="13">
        <v>5.73</v>
      </c>
      <c r="O7" s="13">
        <v>120</v>
      </c>
      <c r="P7" s="40">
        <v>0.02</v>
      </c>
      <c r="Q7" s="50">
        <v>23.55</v>
      </c>
      <c r="R7" s="13">
        <v>88.42</v>
      </c>
      <c r="S7" s="13">
        <v>23.21</v>
      </c>
      <c r="T7" s="13">
        <v>1.27</v>
      </c>
      <c r="U7" s="13">
        <v>411.47</v>
      </c>
      <c r="V7" s="13">
        <v>6.0000000000000001E-3</v>
      </c>
      <c r="W7" s="13">
        <v>0</v>
      </c>
      <c r="X7" s="40">
        <v>0.04</v>
      </c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</row>
    <row r="8" spans="1:47" s="16" customFormat="1" ht="26.45" customHeight="1" x14ac:dyDescent="0.25">
      <c r="A8" s="79"/>
      <c r="B8" s="516"/>
      <c r="C8" s="106">
        <v>126</v>
      </c>
      <c r="D8" s="233" t="s">
        <v>6</v>
      </c>
      <c r="E8" s="378" t="s">
        <v>111</v>
      </c>
      <c r="F8" s="379">
        <v>90</v>
      </c>
      <c r="G8" s="73"/>
      <c r="H8" s="178">
        <v>18.489999999999998</v>
      </c>
      <c r="I8" s="13">
        <v>18.54</v>
      </c>
      <c r="J8" s="40">
        <v>3.59</v>
      </c>
      <c r="K8" s="75">
        <v>256</v>
      </c>
      <c r="L8" s="178">
        <v>0.06</v>
      </c>
      <c r="M8" s="50">
        <v>0.14000000000000001</v>
      </c>
      <c r="N8" s="13">
        <v>1.08</v>
      </c>
      <c r="O8" s="13">
        <v>10</v>
      </c>
      <c r="P8" s="40">
        <v>0.04</v>
      </c>
      <c r="Q8" s="50">
        <v>32.39</v>
      </c>
      <c r="R8" s="13">
        <v>188.9</v>
      </c>
      <c r="S8" s="13">
        <v>24.33</v>
      </c>
      <c r="T8" s="13">
        <v>2.57</v>
      </c>
      <c r="U8" s="13">
        <v>330.48</v>
      </c>
      <c r="V8" s="13">
        <v>8.9999999999999993E-3</v>
      </c>
      <c r="W8" s="13">
        <v>0</v>
      </c>
      <c r="X8" s="40">
        <v>0.06</v>
      </c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</row>
    <row r="9" spans="1:47" s="16" customFormat="1" ht="26.45" customHeight="1" x14ac:dyDescent="0.25">
      <c r="A9" s="79"/>
      <c r="B9" s="93"/>
      <c r="C9" s="341">
        <v>51</v>
      </c>
      <c r="D9" s="145" t="s">
        <v>50</v>
      </c>
      <c r="E9" s="109" t="s">
        <v>134</v>
      </c>
      <c r="F9" s="341">
        <v>150</v>
      </c>
      <c r="G9" s="119"/>
      <c r="H9" s="374">
        <v>3.33</v>
      </c>
      <c r="I9" s="164">
        <v>3.81</v>
      </c>
      <c r="J9" s="375">
        <v>26.04</v>
      </c>
      <c r="K9" s="373">
        <v>151.12</v>
      </c>
      <c r="L9" s="177">
        <v>0.15</v>
      </c>
      <c r="M9" s="15">
        <v>0.1</v>
      </c>
      <c r="N9" s="15">
        <v>14.03</v>
      </c>
      <c r="O9" s="15">
        <v>20</v>
      </c>
      <c r="P9" s="18">
        <v>0.06</v>
      </c>
      <c r="Q9" s="177">
        <v>20.11</v>
      </c>
      <c r="R9" s="15">
        <v>90.58</v>
      </c>
      <c r="S9" s="15">
        <v>35.68</v>
      </c>
      <c r="T9" s="15">
        <v>1.45</v>
      </c>
      <c r="U9" s="15">
        <v>830.41</v>
      </c>
      <c r="V9" s="15">
        <v>7.7200000000000003E-3</v>
      </c>
      <c r="W9" s="15">
        <v>5.1999999999999995E-4</v>
      </c>
      <c r="X9" s="38">
        <v>0.05</v>
      </c>
    </row>
    <row r="10" spans="1:47" s="16" customFormat="1" ht="26.45" customHeight="1" x14ac:dyDescent="0.25">
      <c r="A10" s="79"/>
      <c r="B10" s="516"/>
      <c r="C10" s="106">
        <v>101</v>
      </c>
      <c r="D10" s="233" t="s">
        <v>11</v>
      </c>
      <c r="E10" s="378" t="s">
        <v>52</v>
      </c>
      <c r="F10" s="379">
        <v>200</v>
      </c>
      <c r="G10" s="73"/>
      <c r="H10" s="177">
        <v>0.64</v>
      </c>
      <c r="I10" s="15">
        <v>0.25</v>
      </c>
      <c r="J10" s="38">
        <v>16.059999999999999</v>
      </c>
      <c r="K10" s="184">
        <v>79.849999999999994</v>
      </c>
      <c r="L10" s="177">
        <v>0.01</v>
      </c>
      <c r="M10" s="17">
        <v>0.05</v>
      </c>
      <c r="N10" s="15">
        <v>0.05</v>
      </c>
      <c r="O10" s="15">
        <v>100</v>
      </c>
      <c r="P10" s="38">
        <v>0</v>
      </c>
      <c r="Q10" s="17">
        <v>10.77</v>
      </c>
      <c r="R10" s="15">
        <v>2.96</v>
      </c>
      <c r="S10" s="15">
        <v>2.96</v>
      </c>
      <c r="T10" s="15">
        <v>0.54</v>
      </c>
      <c r="U10" s="15">
        <v>8.5</v>
      </c>
      <c r="V10" s="15">
        <v>0</v>
      </c>
      <c r="W10" s="15">
        <v>0</v>
      </c>
      <c r="X10" s="38">
        <v>0</v>
      </c>
    </row>
    <row r="11" spans="1:47" s="16" customFormat="1" ht="26.45" customHeight="1" x14ac:dyDescent="0.25">
      <c r="A11" s="79"/>
      <c r="B11" s="516"/>
      <c r="C11" s="107">
        <v>119</v>
      </c>
      <c r="D11" s="108" t="s">
        <v>7</v>
      </c>
      <c r="E11" s="108" t="s">
        <v>44</v>
      </c>
      <c r="F11" s="129">
        <v>20</v>
      </c>
      <c r="G11" s="90"/>
      <c r="H11" s="177">
        <v>1.52</v>
      </c>
      <c r="I11" s="15">
        <v>0.16</v>
      </c>
      <c r="J11" s="38">
        <v>9.84</v>
      </c>
      <c r="K11" s="184">
        <v>47</v>
      </c>
      <c r="L11" s="177">
        <v>0.02</v>
      </c>
      <c r="M11" s="15">
        <v>0.01</v>
      </c>
      <c r="N11" s="15">
        <v>0</v>
      </c>
      <c r="O11" s="15">
        <v>0</v>
      </c>
      <c r="P11" s="18">
        <v>0</v>
      </c>
      <c r="Q11" s="177">
        <v>4</v>
      </c>
      <c r="R11" s="15">
        <v>13</v>
      </c>
      <c r="S11" s="15">
        <v>2.8</v>
      </c>
      <c r="T11" s="15">
        <v>0.22</v>
      </c>
      <c r="U11" s="15">
        <v>18.600000000000001</v>
      </c>
      <c r="V11" s="15">
        <v>1E-3</v>
      </c>
      <c r="W11" s="15">
        <v>1E-3</v>
      </c>
      <c r="X11" s="38">
        <v>2.9</v>
      </c>
    </row>
    <row r="12" spans="1:47" s="16" customFormat="1" ht="26.45" customHeight="1" x14ac:dyDescent="0.25">
      <c r="A12" s="79"/>
      <c r="B12" s="516"/>
      <c r="C12" s="105">
        <v>120</v>
      </c>
      <c r="D12" s="108" t="s">
        <v>8</v>
      </c>
      <c r="E12" s="108" t="s">
        <v>37</v>
      </c>
      <c r="F12" s="92">
        <v>20</v>
      </c>
      <c r="G12" s="126"/>
      <c r="H12" s="177">
        <v>1.32</v>
      </c>
      <c r="I12" s="15">
        <v>0.24</v>
      </c>
      <c r="J12" s="38">
        <v>8.0399999999999991</v>
      </c>
      <c r="K12" s="185">
        <v>39.6</v>
      </c>
      <c r="L12" s="201">
        <v>0.03</v>
      </c>
      <c r="M12" s="19">
        <v>0.02</v>
      </c>
      <c r="N12" s="20">
        <v>0</v>
      </c>
      <c r="O12" s="20">
        <v>0</v>
      </c>
      <c r="P12" s="42">
        <v>0</v>
      </c>
      <c r="Q12" s="20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47" s="16" customFormat="1" ht="26.45" customHeight="1" x14ac:dyDescent="0.25">
      <c r="A13" s="79"/>
      <c r="B13" s="516"/>
      <c r="C13" s="372"/>
      <c r="D13" s="108"/>
      <c r="E13" s="222" t="s">
        <v>13</v>
      </c>
      <c r="F13" s="227">
        <f>SUM(F6:F12)</f>
        <v>740</v>
      </c>
      <c r="G13" s="90"/>
      <c r="H13" s="141">
        <f>SUM(H6:H12)</f>
        <v>32.08</v>
      </c>
      <c r="I13" s="14">
        <f t="shared" ref="I13:J13" si="0">SUM(I6:I12)</f>
        <v>34.46</v>
      </c>
      <c r="J13" s="41">
        <f t="shared" si="0"/>
        <v>79.72</v>
      </c>
      <c r="K13" s="231">
        <f>SUM(K6:K12)</f>
        <v>768.59</v>
      </c>
      <c r="L13" s="141">
        <f t="shared" ref="L13:R13" si="1">SUM(L6:L12)</f>
        <v>0.36</v>
      </c>
      <c r="M13" s="141">
        <f t="shared" si="1"/>
        <v>0.42000000000000004</v>
      </c>
      <c r="N13" s="14">
        <f t="shared" si="1"/>
        <v>23.89</v>
      </c>
      <c r="O13" s="14">
        <f t="shared" si="1"/>
        <v>250</v>
      </c>
      <c r="P13" s="41">
        <f t="shared" si="1"/>
        <v>0.12</v>
      </c>
      <c r="Q13" s="23">
        <f t="shared" si="1"/>
        <v>115.24</v>
      </c>
      <c r="R13" s="14">
        <f t="shared" si="1"/>
        <v>433.91999999999996</v>
      </c>
      <c r="S13" s="421">
        <f>SUM(S12)</f>
        <v>9.4</v>
      </c>
      <c r="T13" s="14">
        <f>SUM(T12)</f>
        <v>0.78</v>
      </c>
      <c r="U13" s="14">
        <f t="shared" ref="U13:X13" si="2">SUM(U12)</f>
        <v>47</v>
      </c>
      <c r="V13" s="14">
        <f t="shared" si="2"/>
        <v>1E-3</v>
      </c>
      <c r="W13" s="14">
        <f t="shared" si="2"/>
        <v>1E-3</v>
      </c>
      <c r="X13" s="41">
        <f t="shared" si="2"/>
        <v>0</v>
      </c>
    </row>
    <row r="14" spans="1:47" ht="30" customHeight="1" thickBot="1" x14ac:dyDescent="0.3">
      <c r="A14" s="189"/>
      <c r="B14" s="517"/>
      <c r="C14" s="511"/>
      <c r="D14" s="425"/>
      <c r="E14" s="241" t="s">
        <v>14</v>
      </c>
      <c r="F14" s="394"/>
      <c r="G14" s="396"/>
      <c r="H14" s="400"/>
      <c r="I14" s="402"/>
      <c r="J14" s="403"/>
      <c r="K14" s="232">
        <f>K13/23.5</f>
        <v>32.705957446808512</v>
      </c>
      <c r="L14" s="400"/>
      <c r="M14" s="401"/>
      <c r="N14" s="402"/>
      <c r="O14" s="402"/>
      <c r="P14" s="403"/>
      <c r="Q14" s="401"/>
      <c r="R14" s="402"/>
      <c r="S14" s="438"/>
      <c r="T14" s="402"/>
      <c r="U14" s="402"/>
      <c r="V14" s="402"/>
      <c r="W14" s="438"/>
      <c r="X14" s="439"/>
    </row>
    <row r="15" spans="1:47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47" ht="18.75" x14ac:dyDescent="0.25">
      <c r="D16" s="11"/>
      <c r="E16" s="24"/>
      <c r="F16" s="25"/>
      <c r="G16" s="11"/>
      <c r="H16" s="11"/>
      <c r="I16" s="11"/>
      <c r="J16" s="11"/>
    </row>
    <row r="17" spans="1:10" ht="18.75" x14ac:dyDescent="0.25">
      <c r="A17" s="268"/>
      <c r="B17" s="575"/>
      <c r="C17" s="203"/>
      <c r="D17" s="152"/>
      <c r="E17" s="24"/>
      <c r="F17" s="25"/>
      <c r="G17" s="11"/>
      <c r="H17" s="11"/>
      <c r="I17" s="11"/>
      <c r="J17" s="11"/>
    </row>
    <row r="18" spans="1:10" ht="18.75" x14ac:dyDescent="0.25">
      <c r="A18" s="268"/>
      <c r="B18" s="575"/>
      <c r="C18" s="203"/>
      <c r="D18" s="203"/>
      <c r="E18" s="24"/>
      <c r="F18" s="25"/>
      <c r="G18" s="11"/>
      <c r="H18" s="11"/>
      <c r="I18" s="11"/>
      <c r="J18" s="11"/>
    </row>
    <row r="19" spans="1:10" ht="18.75" x14ac:dyDescent="0.25">
      <c r="D19" s="11"/>
      <c r="E19" s="24"/>
      <c r="F19" s="25"/>
      <c r="G19" s="11"/>
      <c r="H19" s="11"/>
      <c r="I19" s="11"/>
      <c r="J19" s="11"/>
    </row>
    <row r="20" spans="1:10" x14ac:dyDescent="0.25">
      <c r="D20" s="11"/>
      <c r="E20" s="11"/>
      <c r="F20" s="11"/>
      <c r="G20" s="11"/>
      <c r="H20" s="11"/>
      <c r="I20" s="11"/>
      <c r="J20" s="11"/>
    </row>
    <row r="21" spans="1:10" x14ac:dyDescent="0.25">
      <c r="D21" s="11"/>
      <c r="E21" s="11"/>
      <c r="F21" s="11"/>
      <c r="G21" s="11"/>
      <c r="H21" s="11"/>
      <c r="I21" s="11"/>
      <c r="J21" s="11"/>
    </row>
    <row r="22" spans="1:10" x14ac:dyDescent="0.25">
      <c r="D22" s="11"/>
      <c r="E22" s="11"/>
      <c r="F22" s="11"/>
      <c r="G22" s="11"/>
      <c r="H22" s="11"/>
      <c r="I22" s="11"/>
      <c r="J22" s="11"/>
    </row>
    <row r="23" spans="1:10" x14ac:dyDescent="0.25">
      <c r="D23" s="11"/>
      <c r="E23" s="11"/>
      <c r="F23" s="11"/>
      <c r="G23" s="11"/>
      <c r="H23" s="11"/>
      <c r="I23" s="11"/>
      <c r="J23" s="11"/>
    </row>
    <row r="24" spans="1:10" x14ac:dyDescent="0.25">
      <c r="D24" s="11"/>
      <c r="E24" s="11"/>
      <c r="F24" s="11"/>
      <c r="G24" s="11"/>
      <c r="H24" s="11"/>
      <c r="I24" s="11"/>
      <c r="J24" s="11"/>
    </row>
    <row r="25" spans="1:10" x14ac:dyDescent="0.25">
      <c r="D25" s="11"/>
      <c r="E25" s="11"/>
      <c r="F25" s="11"/>
      <c r="G25" s="11"/>
      <c r="H25" s="11"/>
      <c r="I25" s="11"/>
      <c r="J25" s="11"/>
    </row>
    <row r="26" spans="1:10" x14ac:dyDescent="0.25">
      <c r="D26" s="11"/>
      <c r="E26" s="11"/>
      <c r="F26" s="11"/>
      <c r="G26" s="11"/>
      <c r="H26" s="11"/>
      <c r="I26" s="11"/>
      <c r="J26" s="11"/>
    </row>
  </sheetData>
  <mergeCells count="2">
    <mergeCell ref="L4:P4"/>
    <mergeCell ref="Q4:X4"/>
  </mergeCells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zoomScale="70" zoomScaleNormal="70" workbookViewId="0">
      <selection activeCell="A4" sqref="A4"/>
    </sheetView>
  </sheetViews>
  <sheetFormatPr defaultRowHeight="15" x14ac:dyDescent="0.25"/>
  <cols>
    <col min="1" max="2" width="16.85546875" customWidth="1"/>
    <col min="3" max="3" width="20.1406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138</v>
      </c>
      <c r="B2" s="6"/>
      <c r="C2" s="7"/>
      <c r="D2" s="6" t="s">
        <v>2</v>
      </c>
      <c r="E2" s="6"/>
      <c r="F2" s="8" t="s">
        <v>1</v>
      </c>
      <c r="G2" s="7">
        <v>7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100"/>
      <c r="C4" s="387" t="s">
        <v>32</v>
      </c>
      <c r="D4" s="226"/>
      <c r="E4" s="386"/>
      <c r="F4" s="387"/>
      <c r="G4" s="385"/>
      <c r="H4" s="472" t="s">
        <v>15</v>
      </c>
      <c r="I4" s="471"/>
      <c r="J4" s="470"/>
      <c r="K4" s="406" t="s">
        <v>16</v>
      </c>
      <c r="L4" s="550" t="s">
        <v>17</v>
      </c>
      <c r="M4" s="551"/>
      <c r="N4" s="552"/>
      <c r="O4" s="552"/>
      <c r="P4" s="553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46.5" thickBot="1" x14ac:dyDescent="0.3">
      <c r="A5" s="101" t="s">
        <v>0</v>
      </c>
      <c r="B5" s="329"/>
      <c r="C5" s="76" t="s">
        <v>33</v>
      </c>
      <c r="D5" s="221" t="s">
        <v>34</v>
      </c>
      <c r="E5" s="72" t="s">
        <v>31</v>
      </c>
      <c r="F5" s="76" t="s">
        <v>19</v>
      </c>
      <c r="G5" s="72" t="s">
        <v>30</v>
      </c>
      <c r="H5" s="334" t="s">
        <v>20</v>
      </c>
      <c r="I5" s="317" t="s">
        <v>21</v>
      </c>
      <c r="J5" s="500" t="s">
        <v>22</v>
      </c>
      <c r="K5" s="388" t="s">
        <v>23</v>
      </c>
      <c r="L5" s="327" t="s">
        <v>24</v>
      </c>
      <c r="M5" s="327" t="s">
        <v>90</v>
      </c>
      <c r="N5" s="327" t="s">
        <v>25</v>
      </c>
      <c r="O5" s="331" t="s">
        <v>91</v>
      </c>
      <c r="P5" s="327" t="s">
        <v>92</v>
      </c>
      <c r="Q5" s="327" t="s">
        <v>26</v>
      </c>
      <c r="R5" s="327" t="s">
        <v>27</v>
      </c>
      <c r="S5" s="327" t="s">
        <v>28</v>
      </c>
      <c r="T5" s="327" t="s">
        <v>29</v>
      </c>
      <c r="U5" s="327" t="s">
        <v>93</v>
      </c>
      <c r="V5" s="327" t="s">
        <v>94</v>
      </c>
      <c r="W5" s="327" t="s">
        <v>95</v>
      </c>
      <c r="X5" s="387" t="s">
        <v>96</v>
      </c>
    </row>
    <row r="6" spans="1:24" s="16" customFormat="1" ht="33.75" customHeight="1" x14ac:dyDescent="0.25">
      <c r="A6" s="103" t="s">
        <v>3</v>
      </c>
      <c r="B6" s="514"/>
      <c r="C6" s="279">
        <v>25</v>
      </c>
      <c r="D6" s="390" t="s">
        <v>12</v>
      </c>
      <c r="E6" s="240" t="s">
        <v>40</v>
      </c>
      <c r="F6" s="250">
        <v>150</v>
      </c>
      <c r="G6" s="97"/>
      <c r="H6" s="43">
        <v>0.6</v>
      </c>
      <c r="I6" s="34">
        <v>0.45</v>
      </c>
      <c r="J6" s="44">
        <v>15.45</v>
      </c>
      <c r="K6" s="133">
        <v>70.5</v>
      </c>
      <c r="L6" s="186">
        <v>0.03</v>
      </c>
      <c r="M6" s="43">
        <v>0.05</v>
      </c>
      <c r="N6" s="34">
        <v>7.5</v>
      </c>
      <c r="O6" s="34">
        <v>0</v>
      </c>
      <c r="P6" s="160">
        <v>0</v>
      </c>
      <c r="Q6" s="186">
        <v>28.5</v>
      </c>
      <c r="R6" s="34">
        <v>24</v>
      </c>
      <c r="S6" s="34">
        <v>18</v>
      </c>
      <c r="T6" s="34">
        <v>0</v>
      </c>
      <c r="U6" s="34">
        <v>232.5</v>
      </c>
      <c r="V6" s="34">
        <v>1E-3</v>
      </c>
      <c r="W6" s="34">
        <v>0</v>
      </c>
      <c r="X6" s="300">
        <v>0.01</v>
      </c>
    </row>
    <row r="7" spans="1:24" s="16" customFormat="1" ht="33.75" customHeight="1" x14ac:dyDescent="0.25">
      <c r="A7" s="77"/>
      <c r="B7" s="515"/>
      <c r="C7" s="106">
        <v>35</v>
      </c>
      <c r="D7" s="233" t="s">
        <v>5</v>
      </c>
      <c r="E7" s="380" t="s">
        <v>54</v>
      </c>
      <c r="F7" s="379">
        <v>200</v>
      </c>
      <c r="G7" s="73"/>
      <c r="H7" s="178">
        <v>4.91</v>
      </c>
      <c r="I7" s="13">
        <v>9.9600000000000009</v>
      </c>
      <c r="J7" s="40">
        <v>9.02</v>
      </c>
      <c r="K7" s="75">
        <v>146.41</v>
      </c>
      <c r="L7" s="178">
        <v>0.04</v>
      </c>
      <c r="M7" s="50">
        <v>0.03</v>
      </c>
      <c r="N7" s="13">
        <v>0.75</v>
      </c>
      <c r="O7" s="13">
        <v>120</v>
      </c>
      <c r="P7" s="22">
        <v>0</v>
      </c>
      <c r="Q7" s="178">
        <v>12.45</v>
      </c>
      <c r="R7" s="13">
        <v>46.5</v>
      </c>
      <c r="S7" s="13">
        <v>9.68</v>
      </c>
      <c r="T7" s="13">
        <v>0.56999999999999995</v>
      </c>
      <c r="U7" s="13">
        <v>83.7</v>
      </c>
      <c r="V7" s="13">
        <v>2E-3</v>
      </c>
      <c r="W7" s="13">
        <v>0</v>
      </c>
      <c r="X7" s="40">
        <v>0.03</v>
      </c>
    </row>
    <row r="8" spans="1:24" s="16" customFormat="1" ht="33.75" customHeight="1" x14ac:dyDescent="0.25">
      <c r="A8" s="79"/>
      <c r="B8" s="516"/>
      <c r="C8" s="106">
        <v>89</v>
      </c>
      <c r="D8" s="233" t="s">
        <v>6</v>
      </c>
      <c r="E8" s="380" t="s">
        <v>70</v>
      </c>
      <c r="F8" s="379">
        <v>90</v>
      </c>
      <c r="G8" s="73"/>
      <c r="H8" s="178">
        <v>18.13</v>
      </c>
      <c r="I8" s="13">
        <v>17.05</v>
      </c>
      <c r="J8" s="40">
        <v>3.69</v>
      </c>
      <c r="K8" s="75">
        <v>240.96</v>
      </c>
      <c r="L8" s="266">
        <v>0.06</v>
      </c>
      <c r="M8" s="65">
        <v>0.13</v>
      </c>
      <c r="N8" s="66">
        <v>1.06</v>
      </c>
      <c r="O8" s="66">
        <v>0</v>
      </c>
      <c r="P8" s="67">
        <v>0</v>
      </c>
      <c r="Q8" s="266">
        <v>17.03</v>
      </c>
      <c r="R8" s="66">
        <v>176.72</v>
      </c>
      <c r="S8" s="66">
        <v>23.18</v>
      </c>
      <c r="T8" s="66">
        <v>2.61</v>
      </c>
      <c r="U8" s="66">
        <v>317</v>
      </c>
      <c r="V8" s="66">
        <v>7.0000000000000001E-3</v>
      </c>
      <c r="W8" s="66">
        <v>0</v>
      </c>
      <c r="X8" s="71">
        <v>0.06</v>
      </c>
    </row>
    <row r="9" spans="1:24" s="16" customFormat="1" ht="33.75" customHeight="1" x14ac:dyDescent="0.25">
      <c r="A9" s="79"/>
      <c r="B9" s="516"/>
      <c r="C9" s="106">
        <v>53</v>
      </c>
      <c r="D9" s="391" t="s">
        <v>50</v>
      </c>
      <c r="E9" s="233" t="s">
        <v>48</v>
      </c>
      <c r="F9" s="73">
        <v>150</v>
      </c>
      <c r="G9" s="94"/>
      <c r="H9" s="50">
        <v>3.34</v>
      </c>
      <c r="I9" s="13">
        <v>4.91</v>
      </c>
      <c r="J9" s="22">
        <v>33.93</v>
      </c>
      <c r="K9" s="95">
        <v>191.49</v>
      </c>
      <c r="L9" s="50">
        <v>0.03</v>
      </c>
      <c r="M9" s="50">
        <v>0.02</v>
      </c>
      <c r="N9" s="13">
        <v>0</v>
      </c>
      <c r="O9" s="13">
        <v>20</v>
      </c>
      <c r="P9" s="22">
        <v>0.09</v>
      </c>
      <c r="Q9" s="178">
        <v>6.29</v>
      </c>
      <c r="R9" s="13">
        <v>67.34</v>
      </c>
      <c r="S9" s="30">
        <v>21.83</v>
      </c>
      <c r="T9" s="13">
        <v>0.46</v>
      </c>
      <c r="U9" s="13">
        <v>43.27</v>
      </c>
      <c r="V9" s="13">
        <v>1E-3</v>
      </c>
      <c r="W9" s="13">
        <v>7.0000000000000001E-3</v>
      </c>
      <c r="X9" s="40">
        <v>0.02</v>
      </c>
    </row>
    <row r="10" spans="1:24" s="16" customFormat="1" ht="43.5" customHeight="1" x14ac:dyDescent="0.25">
      <c r="A10" s="79"/>
      <c r="B10" s="516"/>
      <c r="C10" s="343">
        <v>216</v>
      </c>
      <c r="D10" s="126" t="s">
        <v>11</v>
      </c>
      <c r="E10" s="156" t="s">
        <v>99</v>
      </c>
      <c r="F10" s="92">
        <v>200</v>
      </c>
      <c r="G10" s="393"/>
      <c r="H10" s="177">
        <v>0.25</v>
      </c>
      <c r="I10" s="15">
        <v>0</v>
      </c>
      <c r="J10" s="38">
        <v>12.73</v>
      </c>
      <c r="K10" s="131">
        <v>51.3</v>
      </c>
      <c r="L10" s="201">
        <v>0</v>
      </c>
      <c r="M10" s="19">
        <v>0</v>
      </c>
      <c r="N10" s="20">
        <v>4.3899999999999997</v>
      </c>
      <c r="O10" s="20">
        <v>0</v>
      </c>
      <c r="P10" s="42">
        <v>0</v>
      </c>
      <c r="Q10" s="201">
        <v>0.32</v>
      </c>
      <c r="R10" s="20">
        <v>0</v>
      </c>
      <c r="S10" s="20">
        <v>0</v>
      </c>
      <c r="T10" s="20">
        <v>0.03</v>
      </c>
      <c r="U10" s="20">
        <v>0.3</v>
      </c>
      <c r="V10" s="20">
        <v>0</v>
      </c>
      <c r="W10" s="20">
        <v>0</v>
      </c>
      <c r="X10" s="42">
        <v>0</v>
      </c>
    </row>
    <row r="11" spans="1:24" s="16" customFormat="1" ht="33.75" customHeight="1" x14ac:dyDescent="0.25">
      <c r="A11" s="79"/>
      <c r="B11" s="516"/>
      <c r="C11" s="107">
        <v>119</v>
      </c>
      <c r="D11" s="108" t="s">
        <v>7</v>
      </c>
      <c r="E11" s="126" t="s">
        <v>44</v>
      </c>
      <c r="F11" s="129">
        <v>20</v>
      </c>
      <c r="G11" s="90"/>
      <c r="H11" s="177">
        <v>1.52</v>
      </c>
      <c r="I11" s="15">
        <v>0.16</v>
      </c>
      <c r="J11" s="38">
        <v>9.84</v>
      </c>
      <c r="K11" s="184">
        <v>47</v>
      </c>
      <c r="L11" s="177">
        <v>0.02</v>
      </c>
      <c r="M11" s="15">
        <v>0.01</v>
      </c>
      <c r="N11" s="15">
        <v>0</v>
      </c>
      <c r="O11" s="15">
        <v>0</v>
      </c>
      <c r="P11" s="18">
        <v>0</v>
      </c>
      <c r="Q11" s="177">
        <v>4</v>
      </c>
      <c r="R11" s="15">
        <v>13</v>
      </c>
      <c r="S11" s="15">
        <v>2.8</v>
      </c>
      <c r="T11" s="15">
        <v>0.22</v>
      </c>
      <c r="U11" s="15">
        <v>18.600000000000001</v>
      </c>
      <c r="V11" s="15">
        <v>1E-3</v>
      </c>
      <c r="W11" s="15">
        <v>1E-3</v>
      </c>
      <c r="X11" s="38">
        <v>2.9</v>
      </c>
    </row>
    <row r="12" spans="1:24" s="16" customFormat="1" ht="33.75" customHeight="1" x14ac:dyDescent="0.25">
      <c r="A12" s="79"/>
      <c r="B12" s="516"/>
      <c r="C12" s="105">
        <v>120</v>
      </c>
      <c r="D12" s="108" t="s">
        <v>8</v>
      </c>
      <c r="E12" s="126" t="s">
        <v>37</v>
      </c>
      <c r="F12" s="93">
        <v>20</v>
      </c>
      <c r="G12" s="93"/>
      <c r="H12" s="19">
        <v>1.32</v>
      </c>
      <c r="I12" s="20">
        <v>0.24</v>
      </c>
      <c r="J12" s="21">
        <v>8.0399999999999991</v>
      </c>
      <c r="K12" s="199">
        <v>39.6</v>
      </c>
      <c r="L12" s="201">
        <v>0.03</v>
      </c>
      <c r="M12" s="19">
        <v>0.02</v>
      </c>
      <c r="N12" s="20">
        <v>0</v>
      </c>
      <c r="O12" s="20">
        <v>0</v>
      </c>
      <c r="P12" s="42">
        <v>0</v>
      </c>
      <c r="Q12" s="20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24" s="16" customFormat="1" ht="33.75" customHeight="1" x14ac:dyDescent="0.25">
      <c r="A13" s="79"/>
      <c r="B13" s="516"/>
      <c r="C13" s="372"/>
      <c r="D13" s="392"/>
      <c r="E13" s="218" t="s">
        <v>13</v>
      </c>
      <c r="F13" s="227">
        <f>F6+F7+F8+F9+F10+F11+F12+60</f>
        <v>890</v>
      </c>
      <c r="G13" s="90"/>
      <c r="H13" s="141">
        <f>SUM(H6:H12)</f>
        <v>30.07</v>
      </c>
      <c r="I13" s="14">
        <f>SUM(I6:I12)</f>
        <v>32.770000000000003</v>
      </c>
      <c r="J13" s="41">
        <f t="shared" ref="J13" si="0">SUM(J6:J12)</f>
        <v>92.700000000000017</v>
      </c>
      <c r="K13" s="231">
        <f>SUM(K6:K12)</f>
        <v>787.26</v>
      </c>
      <c r="L13" s="141">
        <f>SUM(L6:L12)</f>
        <v>0.21</v>
      </c>
      <c r="M13" s="141">
        <f>SUM(M6:M12)</f>
        <v>0.26</v>
      </c>
      <c r="N13" s="14">
        <f>SUM(N6:N12)</f>
        <v>13.7</v>
      </c>
      <c r="O13" s="14">
        <f>SUM(O6:O12)</f>
        <v>140</v>
      </c>
      <c r="P13" s="86">
        <f>SUM(P6:P12)</f>
        <v>0.09</v>
      </c>
      <c r="Q13" s="141">
        <f>SUM(Q6:Q12)</f>
        <v>74.39</v>
      </c>
      <c r="R13" s="14">
        <f>SUM(R6:R12)</f>
        <v>357.56</v>
      </c>
      <c r="S13" s="14">
        <f>SUM(S6:S12)</f>
        <v>84.89</v>
      </c>
      <c r="T13" s="14">
        <f>SUM(T6:T12)</f>
        <v>4.67</v>
      </c>
      <c r="U13" s="14">
        <f>SUM(U6:U12)</f>
        <v>742.37</v>
      </c>
      <c r="V13" s="14">
        <f>SUM(V6:V12)</f>
        <v>1.3000000000000001E-2</v>
      </c>
      <c r="W13" s="14">
        <f>SUM(W6:W12)</f>
        <v>9.0000000000000011E-3</v>
      </c>
      <c r="X13" s="41">
        <f>SUM(X6:X12)</f>
        <v>3.02</v>
      </c>
    </row>
    <row r="14" spans="1:24" s="16" customFormat="1" ht="33.75" customHeight="1" thickBot="1" x14ac:dyDescent="0.3">
      <c r="A14" s="189"/>
      <c r="B14" s="517"/>
      <c r="C14" s="511"/>
      <c r="D14" s="394"/>
      <c r="E14" s="395" t="s">
        <v>14</v>
      </c>
      <c r="F14" s="394"/>
      <c r="G14" s="396"/>
      <c r="H14" s="400"/>
      <c r="I14" s="402"/>
      <c r="J14" s="403"/>
      <c r="K14" s="232">
        <f>K13/23.5</f>
        <v>33.500425531914892</v>
      </c>
      <c r="L14" s="400"/>
      <c r="M14" s="401"/>
      <c r="N14" s="402"/>
      <c r="O14" s="402"/>
      <c r="P14" s="435"/>
      <c r="Q14" s="400"/>
      <c r="R14" s="402"/>
      <c r="S14" s="402"/>
      <c r="T14" s="402"/>
      <c r="U14" s="402"/>
      <c r="V14" s="402"/>
      <c r="W14" s="402"/>
      <c r="X14" s="403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s="155" customFormat="1" ht="18.75" x14ac:dyDescent="0.25">
      <c r="C16" s="202"/>
      <c r="D16" s="203"/>
      <c r="E16" s="204"/>
      <c r="F16" s="205"/>
      <c r="G16" s="203"/>
      <c r="H16" s="203"/>
      <c r="I16" s="203"/>
      <c r="J16" s="203"/>
    </row>
    <row r="17" spans="4:10" ht="18.75" x14ac:dyDescent="0.25">
      <c r="D17" s="11"/>
      <c r="E17" s="24"/>
      <c r="F17" s="25"/>
      <c r="G17" s="11"/>
      <c r="H17" s="11"/>
      <c r="I17" s="11"/>
      <c r="J17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7"/>
  <sheetViews>
    <sheetView zoomScale="70" zoomScaleNormal="70" workbookViewId="0">
      <selection activeCell="A4" sqref="A4"/>
    </sheetView>
  </sheetViews>
  <sheetFormatPr defaultRowHeight="15" x14ac:dyDescent="0.25"/>
  <cols>
    <col min="1" max="1" width="16.85546875" customWidth="1"/>
    <col min="2" max="2" width="16.7109375" style="505" customWidth="1"/>
    <col min="3" max="3" width="21.57031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2" max="22" width="11.140625" bestFit="1" customWidth="1"/>
  </cols>
  <sheetData>
    <row r="2" spans="1:24" ht="23.25" x14ac:dyDescent="0.35">
      <c r="A2" s="6" t="s">
        <v>138</v>
      </c>
      <c r="C2" s="7"/>
      <c r="D2" s="6" t="s">
        <v>2</v>
      </c>
      <c r="E2" s="6"/>
      <c r="F2" s="8" t="s">
        <v>1</v>
      </c>
      <c r="G2" s="7">
        <v>8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506"/>
      <c r="C4" s="387" t="s">
        <v>32</v>
      </c>
      <c r="D4" s="415"/>
      <c r="E4" s="416"/>
      <c r="F4" s="385"/>
      <c r="G4" s="387"/>
      <c r="H4" s="417" t="s">
        <v>15</v>
      </c>
      <c r="I4" s="417"/>
      <c r="J4" s="417"/>
      <c r="K4" s="408" t="s">
        <v>16</v>
      </c>
      <c r="L4" s="550" t="s">
        <v>17</v>
      </c>
      <c r="M4" s="551"/>
      <c r="N4" s="552"/>
      <c r="O4" s="552"/>
      <c r="P4" s="552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28.5" customHeight="1" thickBot="1" x14ac:dyDescent="0.3">
      <c r="A5" s="101" t="s">
        <v>0</v>
      </c>
      <c r="B5" s="507"/>
      <c r="C5" s="76" t="s">
        <v>33</v>
      </c>
      <c r="D5" s="280" t="s">
        <v>34</v>
      </c>
      <c r="E5" s="76" t="s">
        <v>31</v>
      </c>
      <c r="F5" s="72" t="s">
        <v>19</v>
      </c>
      <c r="G5" s="76" t="s">
        <v>30</v>
      </c>
      <c r="H5" s="324" t="s">
        <v>20</v>
      </c>
      <c r="I5" s="325" t="s">
        <v>21</v>
      </c>
      <c r="J5" s="326" t="s">
        <v>22</v>
      </c>
      <c r="K5" s="410" t="s">
        <v>23</v>
      </c>
      <c r="L5" s="327" t="s">
        <v>24</v>
      </c>
      <c r="M5" s="327" t="s">
        <v>90</v>
      </c>
      <c r="N5" s="327" t="s">
        <v>25</v>
      </c>
      <c r="O5" s="331" t="s">
        <v>91</v>
      </c>
      <c r="P5" s="384" t="s">
        <v>92</v>
      </c>
      <c r="Q5" s="249" t="s">
        <v>26</v>
      </c>
      <c r="R5" s="249" t="s">
        <v>27</v>
      </c>
      <c r="S5" s="249" t="s">
        <v>28</v>
      </c>
      <c r="T5" s="249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24" s="16" customFormat="1" ht="33.75" customHeight="1" x14ac:dyDescent="0.25">
      <c r="A6" s="59" t="s">
        <v>3</v>
      </c>
      <c r="B6" s="220"/>
      <c r="C6" s="209">
        <v>224</v>
      </c>
      <c r="D6" s="441" t="s">
        <v>12</v>
      </c>
      <c r="E6" s="381" t="s">
        <v>119</v>
      </c>
      <c r="F6" s="437">
        <v>60</v>
      </c>
      <c r="G6" s="210"/>
      <c r="H6" s="213">
        <v>4.3099999999999996</v>
      </c>
      <c r="I6" s="61">
        <v>5.04</v>
      </c>
      <c r="J6" s="62">
        <v>14.77</v>
      </c>
      <c r="K6" s="344">
        <v>134.41</v>
      </c>
      <c r="L6" s="213">
        <v>0</v>
      </c>
      <c r="M6" s="61">
        <v>0</v>
      </c>
      <c r="N6" s="61">
        <v>0.2</v>
      </c>
      <c r="O6" s="61">
        <v>0</v>
      </c>
      <c r="P6" s="345">
        <v>0</v>
      </c>
      <c r="Q6" s="213">
        <v>2.76</v>
      </c>
      <c r="R6" s="61">
        <v>2.34</v>
      </c>
      <c r="S6" s="61">
        <v>1.26</v>
      </c>
      <c r="T6" s="61">
        <v>0.06</v>
      </c>
      <c r="U6" s="61">
        <v>11.72</v>
      </c>
      <c r="V6" s="61">
        <v>1.0000000000000001E-5</v>
      </c>
      <c r="W6" s="61">
        <v>0</v>
      </c>
      <c r="X6" s="62">
        <v>0</v>
      </c>
    </row>
    <row r="7" spans="1:24" s="16" customFormat="1" ht="33.75" customHeight="1" x14ac:dyDescent="0.25">
      <c r="A7" s="57"/>
      <c r="B7" s="74"/>
      <c r="C7" s="93">
        <v>49</v>
      </c>
      <c r="D7" s="149" t="s">
        <v>5</v>
      </c>
      <c r="E7" s="251" t="s">
        <v>84</v>
      </c>
      <c r="F7" s="168">
        <v>200</v>
      </c>
      <c r="G7" s="74"/>
      <c r="H7" s="180">
        <v>8.49</v>
      </c>
      <c r="I7" s="53">
        <v>7.64</v>
      </c>
      <c r="J7" s="147">
        <v>10.58</v>
      </c>
      <c r="K7" s="265">
        <v>145.11000000000001</v>
      </c>
      <c r="L7" s="180">
        <v>0.08</v>
      </c>
      <c r="M7" s="53">
        <v>0.09</v>
      </c>
      <c r="N7" s="53">
        <v>5.93</v>
      </c>
      <c r="O7" s="53">
        <v>110</v>
      </c>
      <c r="P7" s="54">
        <v>0.01</v>
      </c>
      <c r="Q7" s="180">
        <v>18.16</v>
      </c>
      <c r="R7" s="53">
        <v>101.51</v>
      </c>
      <c r="S7" s="53">
        <v>24.48</v>
      </c>
      <c r="T7" s="53">
        <v>1.38</v>
      </c>
      <c r="U7" s="53">
        <v>423.08</v>
      </c>
      <c r="V7" s="53">
        <v>5.0000000000000001E-3</v>
      </c>
      <c r="W7" s="53">
        <v>0</v>
      </c>
      <c r="X7" s="147">
        <v>0.05</v>
      </c>
    </row>
    <row r="8" spans="1:24" s="33" customFormat="1" ht="33.75" customHeight="1" x14ac:dyDescent="0.25">
      <c r="A8" s="64"/>
      <c r="B8" s="74" t="s">
        <v>57</v>
      </c>
      <c r="C8" s="93">
        <v>85</v>
      </c>
      <c r="D8" s="149" t="s">
        <v>6</v>
      </c>
      <c r="E8" s="251" t="s">
        <v>129</v>
      </c>
      <c r="F8" s="168">
        <v>90</v>
      </c>
      <c r="G8" s="74"/>
      <c r="H8" s="180">
        <v>13.81</v>
      </c>
      <c r="I8" s="53">
        <v>7.8</v>
      </c>
      <c r="J8" s="147">
        <v>7.21</v>
      </c>
      <c r="K8" s="265">
        <v>154.13</v>
      </c>
      <c r="L8" s="180">
        <v>0.18</v>
      </c>
      <c r="M8" s="53">
        <v>1.37</v>
      </c>
      <c r="N8" s="53">
        <v>10.33</v>
      </c>
      <c r="O8" s="53">
        <v>3920</v>
      </c>
      <c r="P8" s="54">
        <v>0.96</v>
      </c>
      <c r="Q8" s="180">
        <v>16.170000000000002</v>
      </c>
      <c r="R8" s="53">
        <v>221.57</v>
      </c>
      <c r="S8" s="53">
        <v>14.02</v>
      </c>
      <c r="T8" s="53">
        <v>4.8</v>
      </c>
      <c r="U8" s="53">
        <v>194.11</v>
      </c>
      <c r="V8" s="53">
        <v>5.0000000000000001E-3</v>
      </c>
      <c r="W8" s="53">
        <v>2.8000000000000001E-2</v>
      </c>
      <c r="X8" s="147">
        <v>0</v>
      </c>
    </row>
    <row r="9" spans="1:24" s="33" customFormat="1" ht="33.75" customHeight="1" x14ac:dyDescent="0.25">
      <c r="A9" s="64"/>
      <c r="B9" s="74"/>
      <c r="C9" s="93">
        <v>64</v>
      </c>
      <c r="D9" s="149" t="s">
        <v>39</v>
      </c>
      <c r="E9" s="251" t="s">
        <v>55</v>
      </c>
      <c r="F9" s="168">
        <v>150</v>
      </c>
      <c r="G9" s="74"/>
      <c r="H9" s="180">
        <v>6.76</v>
      </c>
      <c r="I9" s="53">
        <v>3.93</v>
      </c>
      <c r="J9" s="147">
        <v>41.29</v>
      </c>
      <c r="K9" s="265">
        <v>227.48</v>
      </c>
      <c r="L9" s="180">
        <v>0.08</v>
      </c>
      <c r="M9" s="53">
        <v>0.03</v>
      </c>
      <c r="N9" s="53">
        <v>0</v>
      </c>
      <c r="O9" s="53">
        <v>10</v>
      </c>
      <c r="P9" s="54">
        <v>0.06</v>
      </c>
      <c r="Q9" s="180">
        <v>13.22</v>
      </c>
      <c r="R9" s="53">
        <v>50.76</v>
      </c>
      <c r="S9" s="53">
        <v>9.1199999999999992</v>
      </c>
      <c r="T9" s="53">
        <v>0.92</v>
      </c>
      <c r="U9" s="53">
        <v>72.489999999999995</v>
      </c>
      <c r="V9" s="53">
        <v>1E-3</v>
      </c>
      <c r="W9" s="53">
        <v>0</v>
      </c>
      <c r="X9" s="147">
        <v>0.01</v>
      </c>
    </row>
    <row r="10" spans="1:24" s="33" customFormat="1" ht="43.5" customHeight="1" x14ac:dyDescent="0.25">
      <c r="A10" s="64"/>
      <c r="B10" s="74"/>
      <c r="C10" s="93">
        <v>95</v>
      </c>
      <c r="D10" s="149" t="s">
        <v>11</v>
      </c>
      <c r="E10" s="251" t="s">
        <v>107</v>
      </c>
      <c r="F10" s="411">
        <v>200</v>
      </c>
      <c r="G10" s="119"/>
      <c r="H10" s="201">
        <v>0</v>
      </c>
      <c r="I10" s="20">
        <v>0</v>
      </c>
      <c r="J10" s="42">
        <v>20</v>
      </c>
      <c r="K10" s="200">
        <v>80.599999999999994</v>
      </c>
      <c r="L10" s="201">
        <v>0.1</v>
      </c>
      <c r="M10" s="20">
        <v>0.1</v>
      </c>
      <c r="N10" s="20">
        <v>3</v>
      </c>
      <c r="O10" s="20">
        <v>79.2</v>
      </c>
      <c r="P10" s="21">
        <v>0.96</v>
      </c>
      <c r="Q10" s="201">
        <v>0.16</v>
      </c>
      <c r="R10" s="20">
        <v>0</v>
      </c>
      <c r="S10" s="581">
        <v>0</v>
      </c>
      <c r="T10" s="20">
        <v>0.02</v>
      </c>
      <c r="U10" s="20">
        <v>0.15</v>
      </c>
      <c r="V10" s="20">
        <v>0</v>
      </c>
      <c r="W10" s="20">
        <v>0</v>
      </c>
      <c r="X10" s="147">
        <v>0</v>
      </c>
    </row>
    <row r="11" spans="1:24" s="33" customFormat="1" ht="33.75" customHeight="1" x14ac:dyDescent="0.25">
      <c r="A11" s="64"/>
      <c r="B11" s="74"/>
      <c r="C11" s="150">
        <v>119</v>
      </c>
      <c r="D11" s="149" t="s">
        <v>7</v>
      </c>
      <c r="E11" s="109" t="s">
        <v>44</v>
      </c>
      <c r="F11" s="93">
        <v>20</v>
      </c>
      <c r="G11" s="119"/>
      <c r="H11" s="201">
        <v>1.52</v>
      </c>
      <c r="I11" s="20">
        <v>0.16</v>
      </c>
      <c r="J11" s="42">
        <v>9.84</v>
      </c>
      <c r="K11" s="291">
        <v>47</v>
      </c>
      <c r="L11" s="201">
        <v>0.02</v>
      </c>
      <c r="M11" s="20">
        <v>0.01</v>
      </c>
      <c r="N11" s="20">
        <v>0</v>
      </c>
      <c r="O11" s="20">
        <v>0</v>
      </c>
      <c r="P11" s="21">
        <v>0</v>
      </c>
      <c r="Q11" s="201">
        <v>4</v>
      </c>
      <c r="R11" s="20">
        <v>13</v>
      </c>
      <c r="S11" s="20">
        <v>2.8</v>
      </c>
      <c r="T11" s="20">
        <v>0.22</v>
      </c>
      <c r="U11" s="20">
        <v>18.600000000000001</v>
      </c>
      <c r="V11" s="20">
        <v>1E-3</v>
      </c>
      <c r="W11" s="20">
        <v>1E-3</v>
      </c>
      <c r="X11" s="42">
        <v>2.9</v>
      </c>
    </row>
    <row r="12" spans="1:24" s="33" customFormat="1" ht="33.75" customHeight="1" x14ac:dyDescent="0.25">
      <c r="A12" s="64"/>
      <c r="B12" s="74"/>
      <c r="C12" s="93">
        <v>120</v>
      </c>
      <c r="D12" s="149" t="s">
        <v>8</v>
      </c>
      <c r="E12" s="109" t="s">
        <v>37</v>
      </c>
      <c r="F12" s="93">
        <v>20</v>
      </c>
      <c r="G12" s="119"/>
      <c r="H12" s="201">
        <v>1.32</v>
      </c>
      <c r="I12" s="20">
        <v>0.24</v>
      </c>
      <c r="J12" s="42">
        <v>8.0399999999999991</v>
      </c>
      <c r="K12" s="291">
        <v>39.6</v>
      </c>
      <c r="L12" s="201">
        <v>0.03</v>
      </c>
      <c r="M12" s="20">
        <v>0.02</v>
      </c>
      <c r="N12" s="20">
        <v>0</v>
      </c>
      <c r="O12" s="20">
        <v>0</v>
      </c>
      <c r="P12" s="21">
        <v>0</v>
      </c>
      <c r="Q12" s="20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24" s="33" customFormat="1" ht="33.75" customHeight="1" x14ac:dyDescent="0.25">
      <c r="A13" s="64"/>
      <c r="B13" s="187" t="s">
        <v>57</v>
      </c>
      <c r="C13" s="98"/>
      <c r="D13" s="582"/>
      <c r="E13" s="114" t="s">
        <v>13</v>
      </c>
      <c r="F13" s="136">
        <f>F6+F7+F8+F9+F10+F11+F12</f>
        <v>740</v>
      </c>
      <c r="G13" s="216"/>
      <c r="H13" s="142">
        <f>H6+H7+H8+H9+H10+H11+H12</f>
        <v>36.21</v>
      </c>
      <c r="I13" s="31">
        <f>I6+I7+I8+I9+I10+I11+I12</f>
        <v>24.81</v>
      </c>
      <c r="J13" s="48">
        <f>J6+J7+J8+J9+J10+J11+J12</f>
        <v>111.72999999999999</v>
      </c>
      <c r="K13" s="259">
        <f>K6+K7+K8+K9+K10+K11+K12</f>
        <v>828.33</v>
      </c>
      <c r="L13" s="142">
        <f>L6+L7+L8+L9+L10+L11+L12</f>
        <v>0.4900000000000001</v>
      </c>
      <c r="M13" s="31">
        <f>M6+M7+M8+M9+M10+M11+M12</f>
        <v>1.6200000000000003</v>
      </c>
      <c r="N13" s="31">
        <f>N6+N7+N8+N9+N10+N11+N12</f>
        <v>19.46</v>
      </c>
      <c r="O13" s="31">
        <f>O6+O7+O8+O9+O10+O11+O12</f>
        <v>4119.2</v>
      </c>
      <c r="P13" s="194">
        <f>P6+P7+P8+P9+P10+P11+P12</f>
        <v>1.99</v>
      </c>
      <c r="Q13" s="142">
        <f>Q6+Q7+Q8+Q9+Q10+Q11+Q12</f>
        <v>60.269999999999996</v>
      </c>
      <c r="R13" s="31">
        <f>R6+R7+R8+R9+R10+R11+R12</f>
        <v>419.18</v>
      </c>
      <c r="S13" s="31">
        <f>S6+S7+S8+S9+S10+S11+S12</f>
        <v>61.08</v>
      </c>
      <c r="T13" s="31">
        <f>T6+T7+T8+T9+T10+T11+T12</f>
        <v>8.18</v>
      </c>
      <c r="U13" s="31">
        <f>U6+U7+U8+U9+U10+U11+U12</f>
        <v>767.15000000000009</v>
      </c>
      <c r="V13" s="31">
        <f>V6+V7+V8+V9+V10+V11+V12</f>
        <v>1.3010000000000001E-2</v>
      </c>
      <c r="W13" s="31">
        <f>W6+W7+W8+W9+W10+W11+W12</f>
        <v>3.0000000000000002E-2</v>
      </c>
      <c r="X13" s="48">
        <f>X6+X7+X8+X9+X10+X11+X12</f>
        <v>2.96</v>
      </c>
    </row>
    <row r="14" spans="1:24" s="33" customFormat="1" ht="33.75" customHeight="1" thickBot="1" x14ac:dyDescent="0.3">
      <c r="A14" s="81"/>
      <c r="B14" s="146" t="s">
        <v>57</v>
      </c>
      <c r="C14" s="96"/>
      <c r="D14" s="583"/>
      <c r="E14" s="115" t="s">
        <v>14</v>
      </c>
      <c r="F14" s="254"/>
      <c r="G14" s="146"/>
      <c r="H14" s="144"/>
      <c r="I14" s="47"/>
      <c r="J14" s="82"/>
      <c r="K14" s="282">
        <f>K13/23.5</f>
        <v>35.24808510638298</v>
      </c>
      <c r="L14" s="144"/>
      <c r="M14" s="47"/>
      <c r="N14" s="47"/>
      <c r="O14" s="47"/>
      <c r="P14" s="89"/>
      <c r="Q14" s="144"/>
      <c r="R14" s="47"/>
      <c r="S14" s="47"/>
      <c r="T14" s="47"/>
      <c r="U14" s="47"/>
      <c r="V14" s="47"/>
      <c r="W14" s="47"/>
      <c r="X14" s="82"/>
    </row>
    <row r="15" spans="1:24" s="155" customFormat="1" x14ac:dyDescent="0.25">
      <c r="A15" s="26"/>
      <c r="B15" s="584"/>
      <c r="C15" s="151"/>
      <c r="D15" s="26"/>
      <c r="E15" s="26"/>
      <c r="F15" s="26"/>
      <c r="G15" s="152"/>
      <c r="H15" s="153"/>
      <c r="I15" s="152"/>
      <c r="J15" s="26"/>
      <c r="K15" s="154"/>
      <c r="L15" s="26"/>
      <c r="M15" s="26"/>
      <c r="N15" s="26"/>
    </row>
    <row r="16" spans="1:24" s="155" customFormat="1" ht="18.75" x14ac:dyDescent="0.25">
      <c r="A16" s="268"/>
      <c r="B16" s="575"/>
      <c r="C16" s="203"/>
      <c r="D16" s="152"/>
      <c r="E16" s="204"/>
      <c r="F16" s="205"/>
      <c r="G16" s="203"/>
      <c r="H16" s="152"/>
      <c r="I16" s="203"/>
      <c r="J16" s="203"/>
    </row>
    <row r="17" spans="1:10" s="155" customFormat="1" ht="18.75" x14ac:dyDescent="0.25">
      <c r="A17" s="268"/>
      <c r="B17" s="575"/>
      <c r="C17" s="203"/>
      <c r="D17" s="203"/>
      <c r="E17" s="204"/>
      <c r="F17" s="205"/>
      <c r="G17" s="203"/>
      <c r="H17" s="203"/>
      <c r="I17" s="203"/>
      <c r="J17" s="203"/>
    </row>
    <row r="18" spans="1:10" ht="18.75" x14ac:dyDescent="0.25">
      <c r="D18" s="11"/>
      <c r="E18" s="24"/>
      <c r="F18" s="25"/>
      <c r="G18" s="11"/>
      <c r="H18" s="11"/>
      <c r="I18" s="11"/>
      <c r="J18" s="11"/>
    </row>
    <row r="19" spans="1:10" ht="18.75" x14ac:dyDescent="0.25">
      <c r="D19" s="11"/>
      <c r="E19" s="24"/>
      <c r="F19" s="25"/>
      <c r="G19" s="11"/>
      <c r="H19" s="11"/>
      <c r="I19" s="11"/>
      <c r="J19" s="11"/>
    </row>
    <row r="20" spans="1:10" ht="18.75" x14ac:dyDescent="0.25">
      <c r="D20" s="11"/>
      <c r="E20" s="24"/>
      <c r="F20" s="25"/>
      <c r="G20" s="11"/>
      <c r="H20" s="11"/>
      <c r="I20" s="11"/>
      <c r="J20" s="11"/>
    </row>
    <row r="21" spans="1:10" x14ac:dyDescent="0.25">
      <c r="D21" s="11"/>
      <c r="E21" s="11"/>
      <c r="F21" s="11"/>
      <c r="G21" s="11"/>
      <c r="H21" s="11"/>
      <c r="I21" s="11"/>
      <c r="J21" s="11"/>
    </row>
    <row r="22" spans="1:10" x14ac:dyDescent="0.25">
      <c r="D22" s="11"/>
      <c r="E22" s="11"/>
      <c r="F22" s="11"/>
      <c r="G22" s="11"/>
      <c r="H22" s="11"/>
      <c r="I22" s="11"/>
      <c r="J22" s="11"/>
    </row>
    <row r="23" spans="1:10" x14ac:dyDescent="0.25">
      <c r="D23" s="11"/>
      <c r="E23" s="11"/>
      <c r="F23" s="11"/>
      <c r="G23" s="11"/>
      <c r="H23" s="11"/>
      <c r="I23" s="11"/>
      <c r="J23" s="11"/>
    </row>
    <row r="24" spans="1:10" x14ac:dyDescent="0.25">
      <c r="D24" s="11"/>
      <c r="E24" s="11"/>
      <c r="F24" s="11"/>
      <c r="G24" s="11"/>
      <c r="H24" s="11"/>
      <c r="I24" s="11"/>
      <c r="J24" s="11"/>
    </row>
    <row r="25" spans="1:10" x14ac:dyDescent="0.25">
      <c r="D25" s="11"/>
      <c r="E25" s="11"/>
      <c r="F25" s="11"/>
      <c r="G25" s="11"/>
      <c r="H25" s="11"/>
      <c r="I25" s="11"/>
      <c r="J25" s="11"/>
    </row>
    <row r="26" spans="1:10" x14ac:dyDescent="0.25">
      <c r="D26" s="11"/>
      <c r="E26" s="11"/>
      <c r="F26" s="11"/>
      <c r="G26" s="11"/>
      <c r="H26" s="11"/>
      <c r="I26" s="11"/>
      <c r="J26" s="11"/>
    </row>
    <row r="27" spans="1:10" x14ac:dyDescent="0.25">
      <c r="D27" s="11"/>
      <c r="E27" s="11"/>
      <c r="F27" s="11"/>
      <c r="G27" s="11"/>
      <c r="H27" s="11"/>
      <c r="I27" s="11"/>
      <c r="J27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6"/>
  <sheetViews>
    <sheetView zoomScale="70" zoomScaleNormal="70" workbookViewId="0">
      <selection activeCell="A4" sqref="A4"/>
    </sheetView>
  </sheetViews>
  <sheetFormatPr defaultRowHeight="15" x14ac:dyDescent="0.25"/>
  <cols>
    <col min="1" max="1" width="21.5703125" customWidth="1"/>
    <col min="2" max="2" width="17.28515625" customWidth="1"/>
    <col min="3" max="3" width="15.7109375" style="5" customWidth="1"/>
    <col min="4" max="4" width="25.85546875" customWidth="1"/>
    <col min="5" max="5" width="57.8554687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2" width="10.5703125" customWidth="1"/>
    <col min="23" max="23" width="11.140625" bestFit="1" customWidth="1"/>
  </cols>
  <sheetData>
    <row r="2" spans="1:24" ht="23.25" x14ac:dyDescent="0.35">
      <c r="A2" s="6" t="s">
        <v>138</v>
      </c>
      <c r="B2" s="6"/>
      <c r="C2" s="7"/>
      <c r="D2" s="6" t="s">
        <v>2</v>
      </c>
      <c r="E2" s="6"/>
      <c r="F2" s="8" t="s">
        <v>1</v>
      </c>
      <c r="G2" s="83">
        <v>9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0"/>
      <c r="B4" s="55"/>
      <c r="C4" s="385" t="s">
        <v>32</v>
      </c>
      <c r="D4" s="181"/>
      <c r="E4" s="386"/>
      <c r="F4" s="567" t="s">
        <v>19</v>
      </c>
      <c r="G4" s="387"/>
      <c r="H4" s="472" t="s">
        <v>15</v>
      </c>
      <c r="I4" s="471"/>
      <c r="J4" s="470"/>
      <c r="K4" s="408" t="s">
        <v>16</v>
      </c>
      <c r="L4" s="550" t="s">
        <v>17</v>
      </c>
      <c r="M4" s="551"/>
      <c r="N4" s="552"/>
      <c r="O4" s="552"/>
      <c r="P4" s="553"/>
      <c r="Q4" s="554" t="s">
        <v>18</v>
      </c>
      <c r="R4" s="555"/>
      <c r="S4" s="555"/>
      <c r="T4" s="555"/>
      <c r="U4" s="555"/>
      <c r="V4" s="555"/>
      <c r="W4" s="555"/>
      <c r="X4" s="556"/>
    </row>
    <row r="5" spans="1:24" s="16" customFormat="1" ht="28.5" customHeight="1" thickBot="1" x14ac:dyDescent="0.3">
      <c r="A5" s="101" t="s">
        <v>0</v>
      </c>
      <c r="B5" s="376"/>
      <c r="C5" s="72" t="s">
        <v>33</v>
      </c>
      <c r="D5" s="409" t="s">
        <v>34</v>
      </c>
      <c r="E5" s="322" t="s">
        <v>31</v>
      </c>
      <c r="F5" s="568"/>
      <c r="G5" s="76" t="s">
        <v>30</v>
      </c>
      <c r="H5" s="72" t="s">
        <v>20</v>
      </c>
      <c r="I5" s="317" t="s">
        <v>21</v>
      </c>
      <c r="J5" s="72" t="s">
        <v>22</v>
      </c>
      <c r="K5" s="410" t="s">
        <v>23</v>
      </c>
      <c r="L5" s="327" t="s">
        <v>24</v>
      </c>
      <c r="M5" s="327" t="s">
        <v>90</v>
      </c>
      <c r="N5" s="327" t="s">
        <v>25</v>
      </c>
      <c r="O5" s="331" t="s">
        <v>91</v>
      </c>
      <c r="P5" s="327" t="s">
        <v>92</v>
      </c>
      <c r="Q5" s="249" t="s">
        <v>26</v>
      </c>
      <c r="R5" s="249" t="s">
        <v>27</v>
      </c>
      <c r="S5" s="249" t="s">
        <v>28</v>
      </c>
      <c r="T5" s="249" t="s">
        <v>29</v>
      </c>
      <c r="U5" s="249" t="s">
        <v>93</v>
      </c>
      <c r="V5" s="249" t="s">
        <v>94</v>
      </c>
      <c r="W5" s="249" t="s">
        <v>95</v>
      </c>
      <c r="X5" s="317" t="s">
        <v>96</v>
      </c>
    </row>
    <row r="6" spans="1:24" s="16" customFormat="1" ht="33.75" customHeight="1" x14ac:dyDescent="0.25">
      <c r="A6" s="52" t="s">
        <v>3</v>
      </c>
      <c r="B6" s="514"/>
      <c r="C6" s="335">
        <v>13</v>
      </c>
      <c r="D6" s="390" t="s">
        <v>12</v>
      </c>
      <c r="E6" s="330" t="s">
        <v>46</v>
      </c>
      <c r="F6" s="444">
        <v>60</v>
      </c>
      <c r="G6" s="336"/>
      <c r="H6" s="238">
        <v>1.1200000000000001</v>
      </c>
      <c r="I6" s="45">
        <v>4.2699999999999996</v>
      </c>
      <c r="J6" s="273">
        <v>6.02</v>
      </c>
      <c r="K6" s="278">
        <v>68.62</v>
      </c>
      <c r="L6" s="239">
        <v>0.03</v>
      </c>
      <c r="M6" s="45">
        <v>0.04</v>
      </c>
      <c r="N6" s="45">
        <v>3.29</v>
      </c>
      <c r="O6" s="45">
        <v>450</v>
      </c>
      <c r="P6" s="273">
        <v>0</v>
      </c>
      <c r="Q6" s="238">
        <v>14.45</v>
      </c>
      <c r="R6" s="45">
        <v>29.75</v>
      </c>
      <c r="S6" s="45">
        <v>18.420000000000002</v>
      </c>
      <c r="T6" s="45">
        <v>0.54</v>
      </c>
      <c r="U6" s="45">
        <v>161.77000000000001</v>
      </c>
      <c r="V6" s="45">
        <v>3.0000000000000001E-3</v>
      </c>
      <c r="W6" s="45">
        <v>1E-3</v>
      </c>
      <c r="X6" s="46">
        <v>0.02</v>
      </c>
    </row>
    <row r="7" spans="1:24" s="16" customFormat="1" ht="33.75" customHeight="1" x14ac:dyDescent="0.25">
      <c r="A7" s="52"/>
      <c r="B7" s="515"/>
      <c r="C7" s="106">
        <v>34</v>
      </c>
      <c r="D7" s="445" t="s">
        <v>5</v>
      </c>
      <c r="E7" s="380" t="s">
        <v>58</v>
      </c>
      <c r="F7" s="446">
        <v>200</v>
      </c>
      <c r="G7" s="94"/>
      <c r="H7" s="50">
        <v>9.19</v>
      </c>
      <c r="I7" s="13">
        <v>5.64</v>
      </c>
      <c r="J7" s="22">
        <v>13.63</v>
      </c>
      <c r="K7" s="95">
        <v>141.18</v>
      </c>
      <c r="L7" s="50">
        <v>0.16</v>
      </c>
      <c r="M7" s="50">
        <v>0.08</v>
      </c>
      <c r="N7" s="13">
        <v>2.73</v>
      </c>
      <c r="O7" s="13">
        <v>110</v>
      </c>
      <c r="P7" s="22">
        <v>0</v>
      </c>
      <c r="Q7" s="178">
        <v>24.39</v>
      </c>
      <c r="R7" s="13">
        <v>101</v>
      </c>
      <c r="S7" s="13">
        <v>29.04</v>
      </c>
      <c r="T7" s="13">
        <v>2.08</v>
      </c>
      <c r="U7" s="13">
        <v>339.52</v>
      </c>
      <c r="V7" s="13">
        <v>4.0000000000000001E-3</v>
      </c>
      <c r="W7" s="13">
        <v>2E-3</v>
      </c>
      <c r="X7" s="40">
        <v>0.03</v>
      </c>
    </row>
    <row r="8" spans="1:24" s="16" customFormat="1" ht="33.75" customHeight="1" x14ac:dyDescent="0.25">
      <c r="A8" s="349"/>
      <c r="B8" s="84"/>
      <c r="C8" s="341">
        <v>152</v>
      </c>
      <c r="D8" s="442" t="s">
        <v>6</v>
      </c>
      <c r="E8" s="251" t="s">
        <v>60</v>
      </c>
      <c r="F8" s="411">
        <v>90</v>
      </c>
      <c r="G8" s="119"/>
      <c r="H8" s="266">
        <v>17.25</v>
      </c>
      <c r="I8" s="66">
        <v>14.98</v>
      </c>
      <c r="J8" s="67">
        <v>7.87</v>
      </c>
      <c r="K8" s="135">
        <v>235.78</v>
      </c>
      <c r="L8" s="50">
        <v>7.0000000000000007E-2</v>
      </c>
      <c r="M8" s="13">
        <v>0.12</v>
      </c>
      <c r="N8" s="13">
        <v>0.81</v>
      </c>
      <c r="O8" s="13">
        <v>10</v>
      </c>
      <c r="P8" s="22">
        <v>0.02</v>
      </c>
      <c r="Q8" s="178">
        <v>24.88</v>
      </c>
      <c r="R8" s="13">
        <v>155.37</v>
      </c>
      <c r="S8" s="13">
        <v>19.91</v>
      </c>
      <c r="T8" s="13">
        <v>1.72</v>
      </c>
      <c r="U8" s="13">
        <v>234.74</v>
      </c>
      <c r="V8" s="13">
        <v>6.0000000000000001E-3</v>
      </c>
      <c r="W8" s="13">
        <v>1E-3</v>
      </c>
      <c r="X8" s="40">
        <v>0.08</v>
      </c>
    </row>
    <row r="9" spans="1:24" s="16" customFormat="1" ht="33.75" customHeight="1" x14ac:dyDescent="0.25">
      <c r="A9" s="245"/>
      <c r="B9" s="527"/>
      <c r="C9" s="105">
        <v>54</v>
      </c>
      <c r="D9" s="443" t="s">
        <v>50</v>
      </c>
      <c r="E9" s="126" t="s">
        <v>35</v>
      </c>
      <c r="F9" s="120">
        <v>150</v>
      </c>
      <c r="G9" s="92"/>
      <c r="H9" s="19">
        <v>7.26</v>
      </c>
      <c r="I9" s="20">
        <v>4.96</v>
      </c>
      <c r="J9" s="21">
        <v>31.76</v>
      </c>
      <c r="K9" s="134">
        <v>198.84</v>
      </c>
      <c r="L9" s="19">
        <v>0.19</v>
      </c>
      <c r="M9" s="19">
        <v>0.1</v>
      </c>
      <c r="N9" s="20">
        <v>0</v>
      </c>
      <c r="O9" s="20">
        <v>10</v>
      </c>
      <c r="P9" s="21">
        <v>0.06</v>
      </c>
      <c r="Q9" s="201">
        <v>13.09</v>
      </c>
      <c r="R9" s="20">
        <v>159.71</v>
      </c>
      <c r="S9" s="20">
        <v>106.22</v>
      </c>
      <c r="T9" s="20">
        <v>3.57</v>
      </c>
      <c r="U9" s="20">
        <v>193.67</v>
      </c>
      <c r="V9" s="20">
        <v>2E-3</v>
      </c>
      <c r="W9" s="20">
        <v>3.0000000000000001E-3</v>
      </c>
      <c r="X9" s="42">
        <v>0.01</v>
      </c>
    </row>
    <row r="10" spans="1:24" s="16" customFormat="1" ht="43.5" customHeight="1" x14ac:dyDescent="0.25">
      <c r="A10" s="245"/>
      <c r="B10" s="527"/>
      <c r="C10" s="106">
        <v>107</v>
      </c>
      <c r="D10" s="445" t="s">
        <v>11</v>
      </c>
      <c r="E10" s="380" t="s">
        <v>102</v>
      </c>
      <c r="F10" s="446">
        <v>200</v>
      </c>
      <c r="G10" s="94"/>
      <c r="H10" s="17">
        <v>0.2</v>
      </c>
      <c r="I10" s="15">
        <v>0</v>
      </c>
      <c r="J10" s="18">
        <v>24</v>
      </c>
      <c r="K10" s="131">
        <v>100</v>
      </c>
      <c r="L10" s="17">
        <v>0</v>
      </c>
      <c r="M10" s="17">
        <v>0</v>
      </c>
      <c r="N10" s="15">
        <v>0</v>
      </c>
      <c r="O10" s="15">
        <v>820</v>
      </c>
      <c r="P10" s="18">
        <v>0</v>
      </c>
      <c r="Q10" s="177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38">
        <v>0</v>
      </c>
    </row>
    <row r="11" spans="1:24" s="16" customFormat="1" ht="33.75" customHeight="1" x14ac:dyDescent="0.25">
      <c r="A11" s="245"/>
      <c r="B11" s="527"/>
      <c r="C11" s="107">
        <v>119</v>
      </c>
      <c r="D11" s="443" t="s">
        <v>7</v>
      </c>
      <c r="E11" s="126" t="s">
        <v>44</v>
      </c>
      <c r="F11" s="129">
        <v>20</v>
      </c>
      <c r="G11" s="90"/>
      <c r="H11" s="177">
        <v>1.52</v>
      </c>
      <c r="I11" s="15">
        <v>0.16</v>
      </c>
      <c r="J11" s="18">
        <v>9.84</v>
      </c>
      <c r="K11" s="131">
        <v>47</v>
      </c>
      <c r="L11" s="17">
        <v>0.02</v>
      </c>
      <c r="M11" s="17">
        <v>0.01</v>
      </c>
      <c r="N11" s="15">
        <v>0</v>
      </c>
      <c r="O11" s="15">
        <v>0</v>
      </c>
      <c r="P11" s="18">
        <v>0</v>
      </c>
      <c r="Q11" s="177">
        <v>4</v>
      </c>
      <c r="R11" s="15">
        <v>13</v>
      </c>
      <c r="S11" s="15">
        <v>2.8</v>
      </c>
      <c r="T11" s="17">
        <v>0.22</v>
      </c>
      <c r="U11" s="15">
        <v>18.600000000000001</v>
      </c>
      <c r="V11" s="15">
        <v>1E-3</v>
      </c>
      <c r="W11" s="17">
        <v>1E-3</v>
      </c>
      <c r="X11" s="38">
        <v>2.9</v>
      </c>
    </row>
    <row r="12" spans="1:24" s="16" customFormat="1" ht="33.75" customHeight="1" x14ac:dyDescent="0.25">
      <c r="A12" s="347"/>
      <c r="B12" s="516"/>
      <c r="C12" s="105">
        <v>120</v>
      </c>
      <c r="D12" s="443" t="s">
        <v>8</v>
      </c>
      <c r="E12" s="126" t="s">
        <v>37</v>
      </c>
      <c r="F12" s="120">
        <v>20</v>
      </c>
      <c r="G12" s="92"/>
      <c r="H12" s="17">
        <v>1.32</v>
      </c>
      <c r="I12" s="15">
        <v>0.24</v>
      </c>
      <c r="J12" s="18">
        <v>8.0399999999999991</v>
      </c>
      <c r="K12" s="132">
        <v>39.6</v>
      </c>
      <c r="L12" s="19">
        <v>0.03</v>
      </c>
      <c r="M12" s="19">
        <v>0.02</v>
      </c>
      <c r="N12" s="20">
        <v>0</v>
      </c>
      <c r="O12" s="20">
        <v>0</v>
      </c>
      <c r="P12" s="21">
        <v>0</v>
      </c>
      <c r="Q12" s="201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2">
        <v>0</v>
      </c>
    </row>
    <row r="13" spans="1:24" s="16" customFormat="1" ht="33.75" customHeight="1" x14ac:dyDescent="0.25">
      <c r="A13" s="347"/>
      <c r="B13" s="516"/>
      <c r="C13" s="372"/>
      <c r="D13" s="447"/>
      <c r="E13" s="218" t="s">
        <v>13</v>
      </c>
      <c r="F13" s="263">
        <f>SUM(F6:F12)</f>
        <v>740</v>
      </c>
      <c r="G13" s="92"/>
      <c r="H13" s="86">
        <f t="shared" ref="H13:X13" si="0">SUM(H6:H12)</f>
        <v>37.860000000000007</v>
      </c>
      <c r="I13" s="86">
        <f t="shared" si="0"/>
        <v>30.25</v>
      </c>
      <c r="J13" s="86">
        <f t="shared" si="0"/>
        <v>101.16</v>
      </c>
      <c r="K13" s="227">
        <f t="shared" si="0"/>
        <v>831.0200000000001</v>
      </c>
      <c r="L13" s="90">
        <f t="shared" si="0"/>
        <v>0.5</v>
      </c>
      <c r="M13" s="86">
        <f t="shared" si="0"/>
        <v>0.37</v>
      </c>
      <c r="N13" s="86">
        <f t="shared" si="0"/>
        <v>6.83</v>
      </c>
      <c r="O13" s="86">
        <f t="shared" si="0"/>
        <v>1400</v>
      </c>
      <c r="P13" s="86">
        <f t="shared" si="0"/>
        <v>0.08</v>
      </c>
      <c r="Q13" s="120">
        <f t="shared" si="0"/>
        <v>86.61</v>
      </c>
      <c r="R13" s="86">
        <f t="shared" si="0"/>
        <v>488.83000000000004</v>
      </c>
      <c r="S13" s="86">
        <f t="shared" si="0"/>
        <v>185.79000000000002</v>
      </c>
      <c r="T13" s="86">
        <f t="shared" si="0"/>
        <v>8.91</v>
      </c>
      <c r="U13" s="86">
        <f t="shared" si="0"/>
        <v>995.3</v>
      </c>
      <c r="V13" s="86">
        <f t="shared" si="0"/>
        <v>1.7000000000000001E-2</v>
      </c>
      <c r="W13" s="86">
        <f t="shared" si="0"/>
        <v>9.0000000000000011E-3</v>
      </c>
      <c r="X13" s="41">
        <f t="shared" si="0"/>
        <v>3.04</v>
      </c>
    </row>
    <row r="14" spans="1:24" s="16" customFormat="1" ht="33.75" customHeight="1" thickBot="1" x14ac:dyDescent="0.3">
      <c r="A14" s="348"/>
      <c r="B14" s="517"/>
      <c r="C14" s="511"/>
      <c r="D14" s="448"/>
      <c r="E14" s="395" t="s">
        <v>14</v>
      </c>
      <c r="F14" s="449"/>
      <c r="G14" s="394"/>
      <c r="H14" s="401"/>
      <c r="I14" s="402"/>
      <c r="J14" s="435"/>
      <c r="K14" s="224">
        <f>K13/23.5</f>
        <v>35.362553191489368</v>
      </c>
      <c r="L14" s="401"/>
      <c r="M14" s="401"/>
      <c r="N14" s="402"/>
      <c r="O14" s="402"/>
      <c r="P14" s="435"/>
      <c r="Q14" s="400"/>
      <c r="R14" s="402"/>
      <c r="S14" s="402"/>
      <c r="T14" s="402"/>
      <c r="U14" s="402"/>
      <c r="V14" s="402"/>
      <c r="W14" s="402"/>
      <c r="X14" s="403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A16" s="268"/>
      <c r="B16" s="268"/>
      <c r="C16" s="203"/>
      <c r="D16" s="152"/>
      <c r="E16" s="24"/>
      <c r="F16" s="25"/>
      <c r="G16" s="11"/>
      <c r="H16" s="9"/>
      <c r="I16" s="11"/>
      <c r="J16" s="11"/>
    </row>
    <row r="17" spans="1:10" x14ac:dyDescent="0.25">
      <c r="A17" s="268"/>
      <c r="B17" s="268"/>
    </row>
    <row r="25" spans="1:10" x14ac:dyDescent="0.25">
      <c r="D25" s="11"/>
      <c r="E25" s="11"/>
      <c r="F25" s="11"/>
      <c r="G25" s="11"/>
      <c r="H25" s="11"/>
      <c r="I25" s="11"/>
      <c r="J25" s="11"/>
    </row>
    <row r="26" spans="1:10" x14ac:dyDescent="0.25">
      <c r="D26" s="11"/>
      <c r="E26" s="11"/>
      <c r="F26" s="11"/>
      <c r="G26" s="11"/>
      <c r="H26" s="11"/>
      <c r="I26" s="11"/>
      <c r="J26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7 день 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'10 день'!Область_печати</vt:lpstr>
      <vt:lpstr>'21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2024-02-19T05:27:48Z</dcterms:modified>
</cp:coreProperties>
</file>